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kola\Desktop\ZAVRŠNI RAČUNI\PERIODIČNI OBRAČUNI\"/>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E340" i="9" s="1"/>
  <c r="F340" i="9"/>
  <c r="B340" i="9"/>
  <c r="F339" i="9"/>
  <c r="F338" i="9"/>
  <c r="F337"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E326" i="9" s="1"/>
  <c r="B326" i="9" s="1"/>
  <c r="G326" i="9"/>
  <c r="F326" i="9"/>
  <c r="H325" i="9"/>
  <c r="G325" i="9"/>
  <c r="E325" i="9" s="1"/>
  <c r="B325" i="9" s="1"/>
  <c r="F325" i="9"/>
  <c r="H324" i="9"/>
  <c r="G324" i="9"/>
  <c r="F324" i="9"/>
  <c r="H323" i="9"/>
  <c r="E323" i="9" s="1"/>
  <c r="B323" i="9" s="1"/>
  <c r="G323" i="9"/>
  <c r="F323" i="9"/>
  <c r="H322" i="9"/>
  <c r="E322" i="9" s="1"/>
  <c r="B322" i="9" s="1"/>
  <c r="G322" i="9"/>
  <c r="F322" i="9"/>
  <c r="H321" i="9"/>
  <c r="G321" i="9"/>
  <c r="E321" i="9" s="1"/>
  <c r="F321" i="9"/>
  <c r="H320" i="9"/>
  <c r="G320" i="9"/>
  <c r="F320" i="9"/>
  <c r="H319" i="9"/>
  <c r="G319" i="9"/>
  <c r="F319" i="9"/>
  <c r="E319" i="9"/>
  <c r="B319" i="9" s="1"/>
  <c r="H318" i="9"/>
  <c r="G318" i="9"/>
  <c r="F318" i="9"/>
  <c r="E318" i="9"/>
  <c r="H317" i="9"/>
  <c r="G317" i="9"/>
  <c r="E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8" i="9"/>
  <c r="F297" i="9"/>
  <c r="L296" i="9"/>
  <c r="H296" i="9"/>
  <c r="F296" i="9"/>
  <c r="F295" i="9"/>
  <c r="I294" i="9"/>
  <c r="E294" i="9" s="1"/>
  <c r="H294" i="9"/>
  <c r="F294" i="9"/>
  <c r="E293" i="9"/>
  <c r="M292" i="9"/>
  <c r="L292" i="9"/>
  <c r="F292" i="9"/>
  <c r="E292" i="9"/>
  <c r="M291" i="9"/>
  <c r="L291" i="9"/>
  <c r="E291" i="9"/>
  <c r="M290" i="9"/>
  <c r="L290" i="9"/>
  <c r="E290" i="9"/>
  <c r="M289" i="9"/>
  <c r="L289" i="9"/>
  <c r="F289" i="9"/>
  <c r="E289" i="9"/>
  <c r="M288" i="9"/>
  <c r="L288" i="9"/>
  <c r="F288" i="9"/>
  <c r="E288" i="9"/>
  <c r="M287" i="9"/>
  <c r="L287" i="9"/>
  <c r="E287" i="9"/>
  <c r="M286" i="9"/>
  <c r="L286" i="9"/>
  <c r="E286" i="9"/>
  <c r="M285" i="9"/>
  <c r="L285" i="9"/>
  <c r="F285" i="9"/>
  <c r="E285" i="9"/>
  <c r="M284" i="9"/>
  <c r="L284" i="9"/>
  <c r="F284" i="9"/>
  <c r="B284" i="9" s="1"/>
  <c r="E284" i="9"/>
  <c r="M283" i="9"/>
  <c r="L283" i="9"/>
  <c r="F283" i="9" s="1"/>
  <c r="B283" i="9" s="1"/>
  <c r="E283" i="9"/>
  <c r="M282" i="9"/>
  <c r="F282" i="9" s="1"/>
  <c r="L282" i="9"/>
  <c r="E282" i="9"/>
  <c r="M281" i="9"/>
  <c r="L281" i="9"/>
  <c r="F281" i="9"/>
  <c r="E281" i="9"/>
  <c r="M280" i="9"/>
  <c r="F280" i="9" s="1"/>
  <c r="L280" i="9"/>
  <c r="E280" i="9"/>
  <c r="B280" i="9"/>
  <c r="M279" i="9"/>
  <c r="L279" i="9"/>
  <c r="F279" i="9" s="1"/>
  <c r="E279" i="9"/>
  <c r="B279" i="9"/>
  <c r="M278" i="9"/>
  <c r="L278" i="9"/>
  <c r="F278" i="9"/>
  <c r="E278" i="9"/>
  <c r="B278" i="9" s="1"/>
  <c r="M277" i="9"/>
  <c r="L277" i="9"/>
  <c r="F277" i="9"/>
  <c r="E277" i="9"/>
  <c r="M276" i="9"/>
  <c r="L276" i="9"/>
  <c r="F276" i="9"/>
  <c r="B276" i="9" s="1"/>
  <c r="E276" i="9"/>
  <c r="M275" i="9"/>
  <c r="L275" i="9"/>
  <c r="F275" i="9" s="1"/>
  <c r="B275" i="9" s="1"/>
  <c r="E275" i="9"/>
  <c r="M274" i="9"/>
  <c r="F274" i="9" s="1"/>
  <c r="L274" i="9"/>
  <c r="E274" i="9"/>
  <c r="B274" i="9" s="1"/>
  <c r="M273" i="9"/>
  <c r="L273" i="9"/>
  <c r="F273" i="9"/>
  <c r="E273" i="9"/>
  <c r="M272" i="9"/>
  <c r="F272" i="9" s="1"/>
  <c r="L272" i="9"/>
  <c r="E272" i="9"/>
  <c r="B272" i="9"/>
  <c r="M271" i="9"/>
  <c r="L271" i="9"/>
  <c r="F271" i="9" s="1"/>
  <c r="E271" i="9"/>
  <c r="B271" i="9"/>
  <c r="M270" i="9"/>
  <c r="L270" i="9"/>
  <c r="F270" i="9"/>
  <c r="E270" i="9"/>
  <c r="B270" i="9" s="1"/>
  <c r="M269" i="9"/>
  <c r="L269" i="9"/>
  <c r="F269" i="9"/>
  <c r="E269" i="9"/>
  <c r="M268" i="9"/>
  <c r="L268" i="9"/>
  <c r="F268" i="9"/>
  <c r="B268" i="9" s="1"/>
  <c r="E268" i="9"/>
  <c r="M267" i="9"/>
  <c r="L267" i="9"/>
  <c r="F267" i="9" s="1"/>
  <c r="B267" i="9" s="1"/>
  <c r="E267" i="9"/>
  <c r="M266" i="9"/>
  <c r="F266" i="9" s="1"/>
  <c r="L266" i="9"/>
  <c r="E266" i="9"/>
  <c r="M265" i="9"/>
  <c r="L265" i="9"/>
  <c r="F265" i="9"/>
  <c r="E265" i="9"/>
  <c r="M264" i="9"/>
  <c r="F264" i="9" s="1"/>
  <c r="L264" i="9"/>
  <c r="E264" i="9"/>
  <c r="B264" i="9"/>
  <c r="M263" i="9"/>
  <c r="L263" i="9"/>
  <c r="F263" i="9" s="1"/>
  <c r="E263" i="9"/>
  <c r="B263" i="9"/>
  <c r="M262" i="9"/>
  <c r="L262" i="9"/>
  <c r="F262" i="9"/>
  <c r="E262" i="9"/>
  <c r="B262" i="9" s="1"/>
  <c r="M261" i="9"/>
  <c r="L261" i="9"/>
  <c r="F261" i="9"/>
  <c r="E261" i="9"/>
  <c r="M260" i="9"/>
  <c r="L260" i="9"/>
  <c r="F260" i="9"/>
  <c r="B260" i="9" s="1"/>
  <c r="E260" i="9"/>
  <c r="M259" i="9"/>
  <c r="L259" i="9"/>
  <c r="F259" i="9" s="1"/>
  <c r="B259" i="9" s="1"/>
  <c r="E259" i="9"/>
  <c r="M258" i="9"/>
  <c r="F258" i="9" s="1"/>
  <c r="L258" i="9"/>
  <c r="E258" i="9"/>
  <c r="B258" i="9" s="1"/>
  <c r="M257" i="9"/>
  <c r="L257" i="9"/>
  <c r="F257" i="9"/>
  <c r="E257" i="9"/>
  <c r="M256" i="9"/>
  <c r="F256" i="9" s="1"/>
  <c r="L256" i="9"/>
  <c r="E256" i="9"/>
  <c r="B256" i="9"/>
  <c r="M255" i="9"/>
  <c r="L255" i="9"/>
  <c r="F255" i="9" s="1"/>
  <c r="E255" i="9"/>
  <c r="B255" i="9"/>
  <c r="M254" i="9"/>
  <c r="L254" i="9"/>
  <c r="F254" i="9"/>
  <c r="E254" i="9"/>
  <c r="B254" i="9" s="1"/>
  <c r="M253" i="9"/>
  <c r="L253" i="9"/>
  <c r="F253" i="9"/>
  <c r="E253" i="9"/>
  <c r="M252" i="9"/>
  <c r="L252" i="9"/>
  <c r="F252" i="9"/>
  <c r="B252" i="9" s="1"/>
  <c r="E252" i="9"/>
  <c r="M251" i="9"/>
  <c r="L251" i="9"/>
  <c r="F251" i="9" s="1"/>
  <c r="B251" i="9" s="1"/>
  <c r="E251" i="9"/>
  <c r="M250" i="9"/>
  <c r="F250" i="9" s="1"/>
  <c r="L250" i="9"/>
  <c r="E250" i="9"/>
  <c r="M249" i="9"/>
  <c r="L249" i="9"/>
  <c r="F249" i="9"/>
  <c r="E249" i="9"/>
  <c r="M248" i="9"/>
  <c r="F248" i="9" s="1"/>
  <c r="L248" i="9"/>
  <c r="E248" i="9"/>
  <c r="B248" i="9"/>
  <c r="M247" i="9"/>
  <c r="L247" i="9"/>
  <c r="F247" i="9" s="1"/>
  <c r="E247" i="9"/>
  <c r="B247" i="9"/>
  <c r="M246" i="9"/>
  <c r="F246" i="9" s="1"/>
  <c r="L246" i="9"/>
  <c r="E246" i="9"/>
  <c r="B246" i="9" s="1"/>
  <c r="M245" i="9"/>
  <c r="L245" i="9"/>
  <c r="F245" i="9"/>
  <c r="E245" i="9"/>
  <c r="M244" i="9"/>
  <c r="L244" i="9"/>
  <c r="F244" i="9"/>
  <c r="B244" i="9" s="1"/>
  <c r="E244" i="9"/>
  <c r="M243" i="9"/>
  <c r="L243" i="9"/>
  <c r="E243" i="9"/>
  <c r="M242" i="9"/>
  <c r="F242" i="9" s="1"/>
  <c r="L242" i="9"/>
  <c r="E242" i="9"/>
  <c r="M241" i="9"/>
  <c r="F241" i="9" s="1"/>
  <c r="L241" i="9"/>
  <c r="E241" i="9"/>
  <c r="M240" i="9"/>
  <c r="F240" i="9" s="1"/>
  <c r="B240" i="9" s="1"/>
  <c r="L240" i="9"/>
  <c r="E240" i="9"/>
  <c r="M239" i="9"/>
  <c r="L239" i="9"/>
  <c r="E239" i="9"/>
  <c r="M238" i="9"/>
  <c r="F238" i="9" s="1"/>
  <c r="L238" i="9"/>
  <c r="E238" i="9"/>
  <c r="M237" i="9"/>
  <c r="F237" i="9" s="1"/>
  <c r="L237" i="9"/>
  <c r="E237" i="9"/>
  <c r="M236" i="9"/>
  <c r="L236" i="9"/>
  <c r="E236" i="9"/>
  <c r="M235" i="9"/>
  <c r="L235" i="9"/>
  <c r="F235" i="9" s="1"/>
  <c r="B235" i="9" s="1"/>
  <c r="E235" i="9"/>
  <c r="M234" i="9"/>
  <c r="F234" i="9" s="1"/>
  <c r="L234" i="9"/>
  <c r="E234" i="9"/>
  <c r="B234" i="9" s="1"/>
  <c r="M233" i="9"/>
  <c r="L233" i="9"/>
  <c r="F233" i="9"/>
  <c r="E233" i="9"/>
  <c r="M232" i="9"/>
  <c r="F232" i="9" s="1"/>
  <c r="L232" i="9"/>
  <c r="E232" i="9"/>
  <c r="B232" i="9"/>
  <c r="M231" i="9"/>
  <c r="L231" i="9"/>
  <c r="F231" i="9" s="1"/>
  <c r="E231" i="9"/>
  <c r="B231" i="9"/>
  <c r="M230" i="9"/>
  <c r="F230" i="9" s="1"/>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E170" i="9" s="1"/>
  <c r="B170" i="9" s="1"/>
  <c r="F170" i="9"/>
  <c r="H169" i="9"/>
  <c r="G169" i="9"/>
  <c r="E169" i="9" s="1"/>
  <c r="B169" i="9" s="1"/>
  <c r="F169" i="9"/>
  <c r="H168" i="9"/>
  <c r="G168" i="9"/>
  <c r="E168" i="9" s="1"/>
  <c r="B168" i="9" s="1"/>
  <c r="F168" i="9"/>
  <c r="H167" i="9"/>
  <c r="G167" i="9"/>
  <c r="F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G159" i="9"/>
  <c r="F159" i="9"/>
  <c r="B159" i="9"/>
  <c r="H158" i="9"/>
  <c r="G158" i="9"/>
  <c r="F158" i="9"/>
  <c r="E158" i="9"/>
  <c r="B158" i="9" s="1"/>
  <c r="H157" i="9"/>
  <c r="G157" i="9"/>
  <c r="E157" i="9" s="1"/>
  <c r="F157" i="9"/>
  <c r="G156" i="9"/>
  <c r="E156" i="9" s="1"/>
  <c r="B156" i="9" s="1"/>
  <c r="F156" i="9"/>
  <c r="H155" i="9"/>
  <c r="E155" i="9" s="1"/>
  <c r="G155" i="9"/>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F56" i="9"/>
  <c r="H55" i="9"/>
  <c r="E55" i="9" s="1"/>
  <c r="B55" i="9" s="1"/>
  <c r="G55" i="9"/>
  <c r="F55" i="9"/>
  <c r="H54" i="9"/>
  <c r="E54" i="9" s="1"/>
  <c r="B54" i="9" s="1"/>
  <c r="G54" i="9"/>
  <c r="F54" i="9"/>
  <c r="H53" i="9"/>
  <c r="G53" i="9"/>
  <c r="E53" i="9" s="1"/>
  <c r="B53" i="9" s="1"/>
  <c r="F53" i="9"/>
  <c r="H52" i="9"/>
  <c r="G52" i="9"/>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G43" i="9"/>
  <c r="F43" i="9"/>
  <c r="B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E34" i="9" s="1"/>
  <c r="B34" i="9" s="1"/>
  <c r="G34" i="9"/>
  <c r="F34" i="9"/>
  <c r="H33" i="9"/>
  <c r="G33" i="9"/>
  <c r="E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G27" i="9"/>
  <c r="F27" i="9"/>
  <c r="B27" i="9"/>
  <c r="H26" i="9"/>
  <c r="E26" i="9" s="1"/>
  <c r="B26" i="9" s="1"/>
  <c r="G26" i="9"/>
  <c r="F26" i="9"/>
  <c r="H25" i="9"/>
  <c r="G25" i="9"/>
  <c r="E25" i="9" s="1"/>
  <c r="F25" i="9"/>
  <c r="F24" i="9"/>
  <c r="F4" i="9"/>
  <c r="O3" i="9"/>
  <c r="G296" i="9" s="1"/>
  <c r="E296" i="9" s="1"/>
  <c r="I3" i="9"/>
  <c r="H3" i="9"/>
  <c r="G3" i="9"/>
  <c r="D104" i="8"/>
  <c r="I41" i="3" s="1"/>
  <c r="D97" i="8"/>
  <c r="D92" i="8"/>
  <c r="D87" i="8"/>
  <c r="D82" i="8"/>
  <c r="D77" i="8"/>
  <c r="D72" i="8"/>
  <c r="D67" i="8"/>
  <c r="D62" i="8"/>
  <c r="D57" i="8"/>
  <c r="D52" i="8"/>
  <c r="D51" i="8"/>
  <c r="D45" i="8" s="1"/>
  <c r="D46" i="8"/>
  <c r="D37" i="8"/>
  <c r="D27" i="8"/>
  <c r="D18" i="8"/>
  <c r="D8" i="8"/>
  <c r="E44" i="7"/>
  <c r="D44" i="7"/>
  <c r="E39" i="7"/>
  <c r="E38" i="7" s="1"/>
  <c r="D39" i="7"/>
  <c r="D38" i="7"/>
  <c r="E30" i="7"/>
  <c r="D30" i="7"/>
  <c r="E23" i="7"/>
  <c r="E22" i="7" s="1"/>
  <c r="D23" i="7"/>
  <c r="D22" i="7" s="1"/>
  <c r="E14" i="7"/>
  <c r="D14" i="7"/>
  <c r="E7" i="7"/>
  <c r="E6" i="7" s="1"/>
  <c r="D7" i="7"/>
  <c r="D6" i="7" s="1"/>
  <c r="C1539" i="1"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I28"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E629" i="4"/>
  <c r="D623" i="1" s="1"/>
  <c r="H623" i="1"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78" i="1" s="1"/>
  <c r="D589" i="4"/>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26" i="1" s="1"/>
  <c r="H526" i="1" s="1"/>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E648" i="4" s="1"/>
  <c r="D427" i="4"/>
  <c r="C422" i="1" s="1"/>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396" i="1" s="1"/>
  <c r="H396" i="1" s="1"/>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H331" i="1" s="1"/>
  <c r="D336" i="4"/>
  <c r="F336" i="4" s="1"/>
  <c r="F335" i="4"/>
  <c r="F334" i="4"/>
  <c r="F333" i="4"/>
  <c r="F332" i="4"/>
  <c r="F331" i="4"/>
  <c r="F330" i="4"/>
  <c r="F329" i="4"/>
  <c r="F328" i="4"/>
  <c r="E327" i="4"/>
  <c r="D327" i="4"/>
  <c r="F326" i="4"/>
  <c r="F325" i="4"/>
  <c r="F324" i="4"/>
  <c r="F323" i="4"/>
  <c r="F322" i="4"/>
  <c r="E322" i="4"/>
  <c r="D322" i="4"/>
  <c r="E321" i="4"/>
  <c r="D316" i="1" s="1"/>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E273" i="4" s="1"/>
  <c r="D269" i="1" s="1"/>
  <c r="D289" i="4"/>
  <c r="F289" i="4" s="1"/>
  <c r="F288" i="4"/>
  <c r="F287" i="4"/>
  <c r="F286" i="4"/>
  <c r="F285" i="4"/>
  <c r="F284" i="4"/>
  <c r="E283" i="4"/>
  <c r="D283" i="4"/>
  <c r="F282" i="4"/>
  <c r="F281" i="4"/>
  <c r="F280" i="4"/>
  <c r="F279" i="4"/>
  <c r="E278" i="4"/>
  <c r="D278" i="4"/>
  <c r="F278" i="4" s="1"/>
  <c r="F277" i="4"/>
  <c r="F276" i="4"/>
  <c r="F275" i="4"/>
  <c r="F274" i="4"/>
  <c r="E274" i="4"/>
  <c r="D274" i="4"/>
  <c r="F272" i="4"/>
  <c r="F271" i="4"/>
  <c r="F270" i="4"/>
  <c r="E269" i="4"/>
  <c r="F269" i="4"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D222" i="4"/>
  <c r="E221" i="4"/>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D156" i="1" s="1"/>
  <c r="H156" i="1"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F135" i="4" s="1"/>
  <c r="D135" i="4"/>
  <c r="D134" i="4" s="1"/>
  <c r="F134" i="4" s="1"/>
  <c r="E134" i="4"/>
  <c r="F133" i="4"/>
  <c r="F132" i="4"/>
  <c r="F131" i="4"/>
  <c r="F130" i="4"/>
  <c r="E129" i="4"/>
  <c r="D125" i="1" s="1"/>
  <c r="H125" i="1" s="1"/>
  <c r="D129" i="4"/>
  <c r="F129" i="4" s="1"/>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H79" i="1" s="1"/>
  <c r="D83" i="4"/>
  <c r="F83" i="4" s="1"/>
  <c r="D82" i="4"/>
  <c r="F82" i="4" s="1"/>
  <c r="F81" i="4"/>
  <c r="F80" i="4"/>
  <c r="F79" i="4"/>
  <c r="F78" i="4"/>
  <c r="E77" i="4"/>
  <c r="D77" i="4"/>
  <c r="F76" i="4"/>
  <c r="F75" i="4"/>
  <c r="E74" i="4"/>
  <c r="D70" i="1" s="1"/>
  <c r="H70" i="1" s="1"/>
  <c r="D74" i="4"/>
  <c r="F74" i="4" s="1"/>
  <c r="F73" i="4"/>
  <c r="F72" i="4"/>
  <c r="F71" i="4"/>
  <c r="E71" i="4"/>
  <c r="D71" i="4"/>
  <c r="F70" i="4"/>
  <c r="F69" i="4"/>
  <c r="E68" i="4"/>
  <c r="F68" i="4" s="1"/>
  <c r="D68" i="4"/>
  <c r="F67" i="4"/>
  <c r="F66" i="4"/>
  <c r="F65" i="4"/>
  <c r="E64" i="4"/>
  <c r="D64" i="4"/>
  <c r="F64" i="4" s="1"/>
  <c r="F63" i="4"/>
  <c r="F62" i="4"/>
  <c r="F61" i="4"/>
  <c r="E61" i="4"/>
  <c r="D57" i="1" s="1"/>
  <c r="H57" i="1" s="1"/>
  <c r="D61" i="4"/>
  <c r="F60" i="4"/>
  <c r="F59" i="4"/>
  <c r="F58" i="4"/>
  <c r="E58" i="4"/>
  <c r="D58" i="4"/>
  <c r="F57" i="4"/>
  <c r="F56" i="4"/>
  <c r="F55" i="4"/>
  <c r="F54" i="4"/>
  <c r="F53" i="4"/>
  <c r="E53" i="4"/>
  <c r="D49" i="1" s="1"/>
  <c r="H49" i="1" s="1"/>
  <c r="D53" i="4"/>
  <c r="F52" i="4"/>
  <c r="F51" i="4"/>
  <c r="F50" i="4"/>
  <c r="E50" i="4"/>
  <c r="D50" i="4"/>
  <c r="F48" i="4"/>
  <c r="F47" i="4"/>
  <c r="F46" i="4"/>
  <c r="F45" i="4"/>
  <c r="E44" i="4"/>
  <c r="E43" i="4" s="1"/>
  <c r="D44" i="4"/>
  <c r="F44" i="4" s="1"/>
  <c r="D43" i="4"/>
  <c r="F43"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I40"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5" i="1"/>
  <c r="C1685" i="1"/>
  <c r="G1685" i="1" s="1"/>
  <c r="H1684" i="1"/>
  <c r="G1684" i="1"/>
  <c r="C1684" i="1"/>
  <c r="C1683" i="1"/>
  <c r="H1683" i="1" s="1"/>
  <c r="C1682" i="1"/>
  <c r="H1680" i="1"/>
  <c r="G1680" i="1"/>
  <c r="C1680" i="1"/>
  <c r="G1679" i="1"/>
  <c r="C1679" i="1"/>
  <c r="H1679" i="1" s="1"/>
  <c r="C1678" i="1"/>
  <c r="H1677" i="1"/>
  <c r="C1677" i="1"/>
  <c r="G1677" i="1" s="1"/>
  <c r="H1676" i="1"/>
  <c r="G1676" i="1"/>
  <c r="C1676" i="1"/>
  <c r="G1675" i="1"/>
  <c r="C1675" i="1"/>
  <c r="H1675" i="1" s="1"/>
  <c r="C1674" i="1"/>
  <c r="H1673" i="1"/>
  <c r="C1673" i="1"/>
  <c r="G1673" i="1" s="1"/>
  <c r="H1672" i="1"/>
  <c r="G1672" i="1"/>
  <c r="C1672" i="1"/>
  <c r="G1671" i="1"/>
  <c r="C1671" i="1"/>
  <c r="H1671" i="1" s="1"/>
  <c r="C1670" i="1"/>
  <c r="H1669" i="1"/>
  <c r="C1669" i="1"/>
  <c r="G1669" i="1" s="1"/>
  <c r="H1668" i="1"/>
  <c r="G1668" i="1"/>
  <c r="C1668" i="1"/>
  <c r="G1667" i="1"/>
  <c r="C1667" i="1"/>
  <c r="H1667" i="1" s="1"/>
  <c r="C1666" i="1"/>
  <c r="H1665" i="1"/>
  <c r="C1665" i="1"/>
  <c r="G1665" i="1" s="1"/>
  <c r="H1664" i="1"/>
  <c r="G1664" i="1"/>
  <c r="C1664" i="1"/>
  <c r="G1663" i="1"/>
  <c r="C1663" i="1"/>
  <c r="H1663" i="1" s="1"/>
  <c r="C1662" i="1"/>
  <c r="H1661" i="1"/>
  <c r="C1661" i="1"/>
  <c r="G1661" i="1" s="1"/>
  <c r="H1660" i="1"/>
  <c r="G1660" i="1"/>
  <c r="C1660" i="1"/>
  <c r="G1659" i="1"/>
  <c r="C1659" i="1"/>
  <c r="H1659" i="1" s="1"/>
  <c r="C1658" i="1"/>
  <c r="H1657" i="1"/>
  <c r="C1657" i="1"/>
  <c r="G1657" i="1" s="1"/>
  <c r="H1656" i="1"/>
  <c r="G1656" i="1"/>
  <c r="C1656" i="1"/>
  <c r="G1655" i="1"/>
  <c r="C1655" i="1"/>
  <c r="H1655" i="1" s="1"/>
  <c r="C1654" i="1"/>
  <c r="H1653" i="1"/>
  <c r="C1653" i="1"/>
  <c r="G1653" i="1" s="1"/>
  <c r="H1652" i="1"/>
  <c r="G1652" i="1"/>
  <c r="C1652" i="1"/>
  <c r="G1651" i="1"/>
  <c r="C1651" i="1"/>
  <c r="H1651" i="1" s="1"/>
  <c r="C1650" i="1"/>
  <c r="H1649" i="1"/>
  <c r="C1649" i="1"/>
  <c r="G1649" i="1" s="1"/>
  <c r="H1648" i="1"/>
  <c r="G1648" i="1"/>
  <c r="C1648" i="1"/>
  <c r="G1647" i="1"/>
  <c r="C1647" i="1"/>
  <c r="H1647" i="1" s="1"/>
  <c r="C1646" i="1"/>
  <c r="H1645" i="1"/>
  <c r="C1645" i="1"/>
  <c r="G1645" i="1" s="1"/>
  <c r="H1644" i="1"/>
  <c r="G1644" i="1"/>
  <c r="C1644" i="1"/>
  <c r="G1643" i="1"/>
  <c r="C1643" i="1"/>
  <c r="H1643" i="1" s="1"/>
  <c r="C1642" i="1"/>
  <c r="H1641" i="1"/>
  <c r="C1641" i="1"/>
  <c r="G1641" i="1" s="1"/>
  <c r="H1640" i="1"/>
  <c r="G1640" i="1"/>
  <c r="C1640" i="1"/>
  <c r="G1639" i="1"/>
  <c r="C1639" i="1"/>
  <c r="H1639" i="1" s="1"/>
  <c r="C1638" i="1"/>
  <c r="H1637" i="1"/>
  <c r="C1637" i="1"/>
  <c r="G1637" i="1" s="1"/>
  <c r="H1636" i="1"/>
  <c r="G1636" i="1"/>
  <c r="C1636" i="1"/>
  <c r="G1635" i="1"/>
  <c r="C1635" i="1"/>
  <c r="H1635" i="1" s="1"/>
  <c r="C1634" i="1"/>
  <c r="H1633" i="1"/>
  <c r="C1633" i="1"/>
  <c r="G1633" i="1" s="1"/>
  <c r="H1632" i="1"/>
  <c r="G1632" i="1"/>
  <c r="C1632" i="1"/>
  <c r="G1631" i="1"/>
  <c r="C1631" i="1"/>
  <c r="H1631" i="1" s="1"/>
  <c r="C1630" i="1"/>
  <c r="H1629" i="1"/>
  <c r="C1629" i="1"/>
  <c r="G1629" i="1" s="1"/>
  <c r="H1628" i="1"/>
  <c r="G1628" i="1"/>
  <c r="C1628" i="1"/>
  <c r="C1627" i="1"/>
  <c r="H1627" i="1" s="1"/>
  <c r="C1626" i="1"/>
  <c r="H1625" i="1"/>
  <c r="C1625" i="1"/>
  <c r="G1625" i="1" s="1"/>
  <c r="H1624" i="1"/>
  <c r="G1624" i="1"/>
  <c r="C1624" i="1"/>
  <c r="C1623" i="1"/>
  <c r="H1623" i="1" s="1"/>
  <c r="C1622" i="1"/>
  <c r="H1620" i="1"/>
  <c r="G1620" i="1"/>
  <c r="C1620" i="1"/>
  <c r="G1619" i="1"/>
  <c r="C1619" i="1"/>
  <c r="H1619" i="1" s="1"/>
  <c r="C1618" i="1"/>
  <c r="H1617" i="1"/>
  <c r="C1617" i="1"/>
  <c r="G1617" i="1" s="1"/>
  <c r="H1616" i="1"/>
  <c r="G1616" i="1"/>
  <c r="C1616" i="1"/>
  <c r="G1615" i="1"/>
  <c r="C1615" i="1"/>
  <c r="H1615" i="1" s="1"/>
  <c r="C1614" i="1"/>
  <c r="H1613" i="1"/>
  <c r="C1613" i="1"/>
  <c r="G1613" i="1" s="1"/>
  <c r="H1612" i="1"/>
  <c r="G1612" i="1"/>
  <c r="C1612" i="1"/>
  <c r="G1611" i="1"/>
  <c r="C1611" i="1"/>
  <c r="H1611" i="1" s="1"/>
  <c r="C1610" i="1"/>
  <c r="H1609" i="1"/>
  <c r="C1609" i="1"/>
  <c r="G1609" i="1" s="1"/>
  <c r="H1608" i="1"/>
  <c r="G1608" i="1"/>
  <c r="C1608" i="1"/>
  <c r="C1607" i="1"/>
  <c r="H1607" i="1" s="1"/>
  <c r="C1606" i="1"/>
  <c r="H1605" i="1"/>
  <c r="C1605" i="1"/>
  <c r="G1605" i="1" s="1"/>
  <c r="C1604" i="1"/>
  <c r="H1604" i="1" s="1"/>
  <c r="G1603" i="1"/>
  <c r="C1603" i="1"/>
  <c r="H1603" i="1" s="1"/>
  <c r="H1601" i="1"/>
  <c r="C1601" i="1"/>
  <c r="G1601" i="1" s="1"/>
  <c r="H1600" i="1"/>
  <c r="G1600" i="1"/>
  <c r="C1600" i="1"/>
  <c r="G1599" i="1"/>
  <c r="C1599" i="1"/>
  <c r="H1599" i="1" s="1"/>
  <c r="C1598" i="1"/>
  <c r="H1597" i="1"/>
  <c r="C1597" i="1"/>
  <c r="G1597" i="1" s="1"/>
  <c r="H1596" i="1"/>
  <c r="G1596" i="1"/>
  <c r="C1596" i="1"/>
  <c r="G1595" i="1"/>
  <c r="C1595" i="1"/>
  <c r="H1595" i="1" s="1"/>
  <c r="C1594" i="1"/>
  <c r="H1593" i="1"/>
  <c r="C1593" i="1"/>
  <c r="G1593" i="1" s="1"/>
  <c r="H1592" i="1"/>
  <c r="G1592" i="1"/>
  <c r="C1592" i="1"/>
  <c r="G1591" i="1"/>
  <c r="C1591" i="1"/>
  <c r="H1591" i="1" s="1"/>
  <c r="C1590" i="1"/>
  <c r="H1589" i="1"/>
  <c r="C1589" i="1"/>
  <c r="G1589" i="1" s="1"/>
  <c r="G1588" i="1"/>
  <c r="C1588" i="1"/>
  <c r="H1588" i="1" s="1"/>
  <c r="C1587" i="1"/>
  <c r="H1587" i="1" s="1"/>
  <c r="C1586" i="1"/>
  <c r="H1584" i="1"/>
  <c r="G1584" i="1"/>
  <c r="C1584" i="1"/>
  <c r="C1582" i="1"/>
  <c r="D1581" i="1"/>
  <c r="H1581" i="1" s="1"/>
  <c r="C1581" i="1"/>
  <c r="H1580" i="1"/>
  <c r="D1580" i="1"/>
  <c r="C1580" i="1"/>
  <c r="D1579" i="1"/>
  <c r="H1579" i="1" s="1"/>
  <c r="C1579" i="1"/>
  <c r="H1578" i="1"/>
  <c r="D1578" i="1"/>
  <c r="C1578" i="1"/>
  <c r="D1577" i="1"/>
  <c r="C1577" i="1"/>
  <c r="G1577" i="1" s="1"/>
  <c r="D1576" i="1"/>
  <c r="H1576" i="1" s="1"/>
  <c r="C1576" i="1"/>
  <c r="D1575" i="1"/>
  <c r="C1575" i="1"/>
  <c r="D1574" i="1"/>
  <c r="H1574" i="1" s="1"/>
  <c r="C1574" i="1"/>
  <c r="D1573" i="1"/>
  <c r="C1573" i="1"/>
  <c r="D1572" i="1"/>
  <c r="C1572" i="1"/>
  <c r="G1572" i="1" s="1"/>
  <c r="H1571" i="1"/>
  <c r="D1571" i="1"/>
  <c r="C1571" i="1"/>
  <c r="G1571" i="1" s="1"/>
  <c r="J1570" i="1"/>
  <c r="G1570" i="1"/>
  <c r="I1570" i="1" s="1"/>
  <c r="D1570" i="1"/>
  <c r="H1570" i="1" s="1"/>
  <c r="C1570" i="1"/>
  <c r="H1569" i="1"/>
  <c r="D1569" i="1"/>
  <c r="C1569" i="1"/>
  <c r="J1568" i="1"/>
  <c r="G1568" i="1"/>
  <c r="I1568" i="1" s="1"/>
  <c r="D1568" i="1"/>
  <c r="H1568" i="1" s="1"/>
  <c r="C1568" i="1"/>
  <c r="H1567" i="1"/>
  <c r="D1567" i="1"/>
  <c r="C1567" i="1"/>
  <c r="J1566" i="1"/>
  <c r="G1566" i="1"/>
  <c r="I1566" i="1" s="1"/>
  <c r="D1566" i="1"/>
  <c r="H1566" i="1" s="1"/>
  <c r="C1566" i="1"/>
  <c r="H1565" i="1"/>
  <c r="D1565" i="1"/>
  <c r="C1565" i="1"/>
  <c r="J1564" i="1"/>
  <c r="G1564" i="1"/>
  <c r="I1564" i="1" s="1"/>
  <c r="D1564" i="1"/>
  <c r="H1564" i="1" s="1"/>
  <c r="C1564" i="1"/>
  <c r="D1563" i="1"/>
  <c r="H1563" i="1" s="1"/>
  <c r="C1563" i="1"/>
  <c r="H1562" i="1"/>
  <c r="D1562" i="1"/>
  <c r="C1562" i="1"/>
  <c r="D1561" i="1"/>
  <c r="H1561" i="1" s="1"/>
  <c r="C1561" i="1"/>
  <c r="H1560" i="1"/>
  <c r="D1560" i="1"/>
  <c r="C1560" i="1"/>
  <c r="D1559" i="1"/>
  <c r="H1559" i="1" s="1"/>
  <c r="C1559" i="1"/>
  <c r="H1558" i="1"/>
  <c r="D1558" i="1"/>
  <c r="C1558" i="1"/>
  <c r="D1557" i="1"/>
  <c r="H1557" i="1" s="1"/>
  <c r="C1557" i="1"/>
  <c r="C1556" i="1"/>
  <c r="C1555" i="1"/>
  <c r="D1554" i="1"/>
  <c r="C1554" i="1"/>
  <c r="J1553" i="1"/>
  <c r="G1553" i="1"/>
  <c r="I1553" i="1" s="1"/>
  <c r="D1553" i="1"/>
  <c r="H1553" i="1" s="1"/>
  <c r="C1553" i="1"/>
  <c r="D1552" i="1"/>
  <c r="C1552" i="1"/>
  <c r="J1551" i="1"/>
  <c r="G1551" i="1"/>
  <c r="I1551" i="1" s="1"/>
  <c r="D1551" i="1"/>
  <c r="H1551" i="1" s="1"/>
  <c r="C1551" i="1"/>
  <c r="D1550" i="1"/>
  <c r="C1550" i="1"/>
  <c r="J1549" i="1"/>
  <c r="G1549" i="1"/>
  <c r="I1549" i="1" s="1"/>
  <c r="D1549" i="1"/>
  <c r="H1549" i="1" s="1"/>
  <c r="C1549" i="1"/>
  <c r="D1548" i="1"/>
  <c r="C1548" i="1"/>
  <c r="J1547" i="1"/>
  <c r="D1547" i="1"/>
  <c r="C1547" i="1"/>
  <c r="H1546" i="1"/>
  <c r="G1546" i="1"/>
  <c r="I1546" i="1" s="1"/>
  <c r="D1546" i="1"/>
  <c r="C1546" i="1"/>
  <c r="J1546" i="1" s="1"/>
  <c r="J1545" i="1"/>
  <c r="D1545" i="1"/>
  <c r="C1545" i="1"/>
  <c r="D1544" i="1"/>
  <c r="C1544" i="1"/>
  <c r="J1544" i="1" s="1"/>
  <c r="J1543" i="1"/>
  <c r="D1543" i="1"/>
  <c r="C1543" i="1"/>
  <c r="D1542" i="1"/>
  <c r="H1542" i="1" s="1"/>
  <c r="C1542" i="1"/>
  <c r="J1541" i="1"/>
  <c r="D1541" i="1"/>
  <c r="C1541" i="1"/>
  <c r="D1540" i="1"/>
  <c r="C1540" i="1"/>
  <c r="D1539" i="1"/>
  <c r="D1536" i="1"/>
  <c r="C1536" i="1"/>
  <c r="D1535" i="1"/>
  <c r="C1535" i="1"/>
  <c r="D1534" i="1"/>
  <c r="C1534" i="1"/>
  <c r="D1533" i="1"/>
  <c r="C1533" i="1"/>
  <c r="D1532" i="1"/>
  <c r="C1532" i="1"/>
  <c r="D1531" i="1"/>
  <c r="C1531" i="1"/>
  <c r="D1530" i="1"/>
  <c r="C1530" i="1"/>
  <c r="D1529" i="1"/>
  <c r="C1529" i="1"/>
  <c r="H1529" i="1" s="1"/>
  <c r="G1528" i="1"/>
  <c r="D1528" i="1"/>
  <c r="C1528" i="1"/>
  <c r="D1527" i="1"/>
  <c r="G1527" i="1" s="1"/>
  <c r="C1527" i="1"/>
  <c r="D1526" i="1"/>
  <c r="C1526" i="1"/>
  <c r="H1526" i="1" s="1"/>
  <c r="D1525" i="1"/>
  <c r="C1525" i="1"/>
  <c r="H1525" i="1" s="1"/>
  <c r="G1524" i="1"/>
  <c r="D1524" i="1"/>
  <c r="C1524" i="1"/>
  <c r="D1523" i="1"/>
  <c r="G1523" i="1" s="1"/>
  <c r="C1523" i="1"/>
  <c r="D1522" i="1"/>
  <c r="C1522" i="1"/>
  <c r="H1522" i="1" s="1"/>
  <c r="D1521" i="1"/>
  <c r="C1521" i="1"/>
  <c r="H1521" i="1" s="1"/>
  <c r="G1520" i="1"/>
  <c r="D1520" i="1"/>
  <c r="C1520" i="1"/>
  <c r="D1519" i="1"/>
  <c r="G1519" i="1" s="1"/>
  <c r="C1519" i="1"/>
  <c r="D1518" i="1"/>
  <c r="C1518" i="1"/>
  <c r="H1518" i="1" s="1"/>
  <c r="D1517" i="1"/>
  <c r="C1517" i="1"/>
  <c r="H1517" i="1" s="1"/>
  <c r="G1516" i="1"/>
  <c r="D1516" i="1"/>
  <c r="C1516" i="1"/>
  <c r="D1515" i="1"/>
  <c r="G1515" i="1" s="1"/>
  <c r="C1515" i="1"/>
  <c r="D1514" i="1"/>
  <c r="C1514" i="1"/>
  <c r="H1514" i="1" s="1"/>
  <c r="D1513" i="1"/>
  <c r="C1513" i="1"/>
  <c r="H1513" i="1" s="1"/>
  <c r="G1512" i="1"/>
  <c r="D1512" i="1"/>
  <c r="C1512" i="1"/>
  <c r="C1511" i="1"/>
  <c r="D1509" i="1"/>
  <c r="C1509" i="1"/>
  <c r="H1509" i="1" s="1"/>
  <c r="G1508" i="1"/>
  <c r="D1508" i="1"/>
  <c r="C1508" i="1"/>
  <c r="D1507" i="1"/>
  <c r="G1507" i="1" s="1"/>
  <c r="C1507" i="1"/>
  <c r="D1506" i="1"/>
  <c r="C1506" i="1"/>
  <c r="H1506" i="1" s="1"/>
  <c r="D1505" i="1"/>
  <c r="C1505" i="1"/>
  <c r="H1505" i="1" s="1"/>
  <c r="G1504" i="1"/>
  <c r="D1504" i="1"/>
  <c r="C1504" i="1"/>
  <c r="D1503" i="1"/>
  <c r="G1503" i="1" s="1"/>
  <c r="C1503" i="1"/>
  <c r="D1502" i="1"/>
  <c r="C1502" i="1"/>
  <c r="H1502" i="1" s="1"/>
  <c r="D1501" i="1"/>
  <c r="C1501" i="1"/>
  <c r="H1501" i="1" s="1"/>
  <c r="G1500" i="1"/>
  <c r="D1500" i="1"/>
  <c r="C1500" i="1"/>
  <c r="D1499" i="1"/>
  <c r="G1499" i="1" s="1"/>
  <c r="C1499" i="1"/>
  <c r="D1498" i="1"/>
  <c r="C1498" i="1"/>
  <c r="H1498" i="1" s="1"/>
  <c r="D1497" i="1"/>
  <c r="C1497" i="1"/>
  <c r="H1497" i="1" s="1"/>
  <c r="G1496" i="1"/>
  <c r="D1496" i="1"/>
  <c r="C1496" i="1"/>
  <c r="D1495" i="1"/>
  <c r="G1495" i="1" s="1"/>
  <c r="C1495" i="1"/>
  <c r="D1494" i="1"/>
  <c r="C1494" i="1"/>
  <c r="H1494" i="1" s="1"/>
  <c r="D1493" i="1"/>
  <c r="C1493" i="1"/>
  <c r="H1493" i="1" s="1"/>
  <c r="G1492" i="1"/>
  <c r="D1492" i="1"/>
  <c r="C1492" i="1"/>
  <c r="D1491" i="1"/>
  <c r="G1491" i="1" s="1"/>
  <c r="C1491" i="1"/>
  <c r="D1490" i="1"/>
  <c r="C1490" i="1"/>
  <c r="H1490" i="1" s="1"/>
  <c r="D1489" i="1"/>
  <c r="C1489" i="1"/>
  <c r="H1489" i="1" s="1"/>
  <c r="G1488" i="1"/>
  <c r="D1488" i="1"/>
  <c r="C1488" i="1"/>
  <c r="D1487" i="1"/>
  <c r="G1487" i="1" s="1"/>
  <c r="C1487" i="1"/>
  <c r="D1486" i="1"/>
  <c r="C1486" i="1"/>
  <c r="H1486" i="1" s="1"/>
  <c r="D1485" i="1"/>
  <c r="G1484" i="1"/>
  <c r="D1484" i="1"/>
  <c r="C1484" i="1"/>
  <c r="D1483" i="1"/>
  <c r="G1483" i="1" s="1"/>
  <c r="C1483" i="1"/>
  <c r="D1482" i="1"/>
  <c r="C1482" i="1"/>
  <c r="H1482" i="1" s="1"/>
  <c r="D1481" i="1"/>
  <c r="C1481" i="1"/>
  <c r="H1481" i="1" s="1"/>
  <c r="G1480" i="1"/>
  <c r="D1480" i="1"/>
  <c r="C1480" i="1"/>
  <c r="D1479" i="1"/>
  <c r="G1479" i="1" s="1"/>
  <c r="C1479" i="1"/>
  <c r="D1478" i="1"/>
  <c r="C1478" i="1"/>
  <c r="H1478" i="1" s="1"/>
  <c r="D1477" i="1"/>
  <c r="C1477" i="1"/>
  <c r="H1477" i="1" s="1"/>
  <c r="G1476" i="1"/>
  <c r="D1476" i="1"/>
  <c r="C1476" i="1"/>
  <c r="D1475" i="1"/>
  <c r="G1475" i="1" s="1"/>
  <c r="C1475" i="1"/>
  <c r="D1474" i="1"/>
  <c r="C1474" i="1"/>
  <c r="H1474" i="1" s="1"/>
  <c r="D1473" i="1"/>
  <c r="C1473" i="1"/>
  <c r="H1473" i="1" s="1"/>
  <c r="G1472" i="1"/>
  <c r="D1472" i="1"/>
  <c r="C1472" i="1"/>
  <c r="D1471" i="1"/>
  <c r="G1471" i="1" s="1"/>
  <c r="C1471" i="1"/>
  <c r="D1470" i="1"/>
  <c r="C1470" i="1"/>
  <c r="H1470" i="1" s="1"/>
  <c r="D1469" i="1"/>
  <c r="C1469" i="1"/>
  <c r="H1469" i="1" s="1"/>
  <c r="G1468" i="1"/>
  <c r="D1468" i="1"/>
  <c r="C1468" i="1"/>
  <c r="D1467" i="1"/>
  <c r="G1467" i="1" s="1"/>
  <c r="C1467" i="1"/>
  <c r="D1466" i="1"/>
  <c r="C1466" i="1"/>
  <c r="H1466" i="1" s="1"/>
  <c r="D1465" i="1"/>
  <c r="C1465" i="1"/>
  <c r="H1465" i="1" s="1"/>
  <c r="G1464" i="1"/>
  <c r="D1464" i="1"/>
  <c r="C1464" i="1"/>
  <c r="D1463" i="1"/>
  <c r="G1463" i="1" s="1"/>
  <c r="C1463" i="1"/>
  <c r="D1462" i="1"/>
  <c r="C1462" i="1"/>
  <c r="H1462" i="1" s="1"/>
  <c r="D1461" i="1"/>
  <c r="C1461" i="1"/>
  <c r="H1461" i="1" s="1"/>
  <c r="G1460" i="1"/>
  <c r="D1460" i="1"/>
  <c r="C1460" i="1"/>
  <c r="D1459" i="1"/>
  <c r="G1459" i="1" s="1"/>
  <c r="C1459" i="1"/>
  <c r="D1458" i="1"/>
  <c r="C1458" i="1"/>
  <c r="H1458" i="1" s="1"/>
  <c r="D1457" i="1"/>
  <c r="C1457" i="1"/>
  <c r="H1457" i="1" s="1"/>
  <c r="G1456" i="1"/>
  <c r="D1456" i="1"/>
  <c r="C1456" i="1"/>
  <c r="D1455" i="1"/>
  <c r="G1455" i="1" s="1"/>
  <c r="C1455" i="1"/>
  <c r="D1454" i="1"/>
  <c r="C1454" i="1"/>
  <c r="H1454" i="1" s="1"/>
  <c r="D1453" i="1"/>
  <c r="C1453" i="1"/>
  <c r="H1453" i="1" s="1"/>
  <c r="G1452" i="1"/>
  <c r="D1452" i="1"/>
  <c r="C1452" i="1"/>
  <c r="D1451" i="1"/>
  <c r="G1451" i="1" s="1"/>
  <c r="C1451" i="1"/>
  <c r="D1450" i="1"/>
  <c r="C1450" i="1"/>
  <c r="H1450" i="1" s="1"/>
  <c r="D1449" i="1"/>
  <c r="C1449" i="1"/>
  <c r="H1449" i="1" s="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H1390" i="1" s="1"/>
  <c r="C1390" i="1"/>
  <c r="G1390" i="1" s="1"/>
  <c r="D1389" i="1"/>
  <c r="G1389" i="1" s="1"/>
  <c r="C1389" i="1"/>
  <c r="G1388" i="1"/>
  <c r="D1388" i="1"/>
  <c r="H1388" i="1" s="1"/>
  <c r="C1388" i="1"/>
  <c r="D1387" i="1"/>
  <c r="G1387" i="1" s="1"/>
  <c r="C1387" i="1"/>
  <c r="G1386" i="1"/>
  <c r="D1386" i="1"/>
  <c r="C1386" i="1"/>
  <c r="H1386" i="1" s="1"/>
  <c r="H1385" i="1"/>
  <c r="D1385" i="1"/>
  <c r="C1385" i="1"/>
  <c r="G1385" i="1" s="1"/>
  <c r="D1384" i="1"/>
  <c r="G1384" i="1" s="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D1302" i="1"/>
  <c r="G1302" i="1" s="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H1292" i="1" s="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D1261" i="1"/>
  <c r="H1261" i="1" s="1"/>
  <c r="C1261" i="1"/>
  <c r="D1260" i="1"/>
  <c r="H1260" i="1" s="1"/>
  <c r="C1260" i="1"/>
  <c r="H1258" i="1"/>
  <c r="G1258" i="1"/>
  <c r="D1258" i="1"/>
  <c r="C1258" i="1"/>
  <c r="D1257" i="1"/>
  <c r="H1257" i="1" s="1"/>
  <c r="C1257" i="1"/>
  <c r="H1256" i="1"/>
  <c r="D1256" i="1"/>
  <c r="G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3" i="1" s="1"/>
  <c r="C1183" i="1"/>
  <c r="D1182" i="1"/>
  <c r="H1179" i="1"/>
  <c r="G1179" i="1"/>
  <c r="D1179" i="1"/>
  <c r="C1179" i="1"/>
  <c r="H1178" i="1"/>
  <c r="G1178" i="1"/>
  <c r="D1178" i="1"/>
  <c r="C1178" i="1"/>
  <c r="H1177" i="1"/>
  <c r="D1177" i="1"/>
  <c r="G1177" i="1" s="1"/>
  <c r="C1177" i="1"/>
  <c r="H1176"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G1060" i="1"/>
  <c r="D1060" i="1"/>
  <c r="H1060" i="1" s="1"/>
  <c r="C1060" i="1"/>
  <c r="H1059" i="1"/>
  <c r="G1059" i="1"/>
  <c r="D1059" i="1"/>
  <c r="C1059" i="1"/>
  <c r="G1058" i="1"/>
  <c r="D1058" i="1"/>
  <c r="H1058" i="1" s="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G1031" i="1"/>
  <c r="D1031" i="1"/>
  <c r="C1031" i="1"/>
  <c r="H1030" i="1"/>
  <c r="G1030" i="1"/>
  <c r="D1030" i="1"/>
  <c r="C1030" i="1"/>
  <c r="H1029" i="1"/>
  <c r="G1029" i="1"/>
  <c r="D1029" i="1"/>
  <c r="C1029" i="1"/>
  <c r="H1028" i="1"/>
  <c r="G1028" i="1"/>
  <c r="D1028" i="1"/>
  <c r="C1028" i="1"/>
  <c r="G1027" i="1"/>
  <c r="D1027" i="1"/>
  <c r="H1027" i="1" s="1"/>
  <c r="C1027" i="1"/>
  <c r="G1026" i="1"/>
  <c r="D1026" i="1"/>
  <c r="H1026" i="1" s="1"/>
  <c r="C1026" i="1"/>
  <c r="H1025" i="1"/>
  <c r="G1025" i="1"/>
  <c r="D1025" i="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G677"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D649" i="1"/>
  <c r="H649" i="1" s="1"/>
  <c r="C649" i="1"/>
  <c r="H648" i="1"/>
  <c r="D648" i="1"/>
  <c r="G648" i="1" s="1"/>
  <c r="C648" i="1"/>
  <c r="H647" i="1"/>
  <c r="D647" i="1"/>
  <c r="G647" i="1" s="1"/>
  <c r="C647" i="1"/>
  <c r="D646" i="1"/>
  <c r="H646" i="1" s="1"/>
  <c r="C646" i="1"/>
  <c r="G645" i="1"/>
  <c r="D645" i="1"/>
  <c r="H645" i="1" s="1"/>
  <c r="C645" i="1"/>
  <c r="D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G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G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G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D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D423" i="1"/>
  <c r="G423" i="1" s="1"/>
  <c r="C423" i="1"/>
  <c r="D422" i="1"/>
  <c r="G422" i="1" s="1"/>
  <c r="D421" i="1"/>
  <c r="G421" i="1" s="1"/>
  <c r="C421" i="1"/>
  <c r="H416" i="1"/>
  <c r="D416" i="1"/>
  <c r="G416" i="1" s="1"/>
  <c r="C416" i="1"/>
  <c r="H415"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G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D377" i="1"/>
  <c r="G377" i="1" s="1"/>
  <c r="C377" i="1"/>
  <c r="H376" i="1"/>
  <c r="D376" i="1"/>
  <c r="G376" i="1" s="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G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D301" i="1"/>
  <c r="G301" i="1" s="1"/>
  <c r="C301" i="1"/>
  <c r="H300" i="1"/>
  <c r="G300" i="1"/>
  <c r="D300" i="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H243" i="1" s="1"/>
  <c r="C243" i="1"/>
  <c r="D242" i="1"/>
  <c r="H242" i="1" s="1"/>
  <c r="C242" i="1"/>
  <c r="H241" i="1"/>
  <c r="G241" i="1"/>
  <c r="D241" i="1"/>
  <c r="C241" i="1"/>
  <c r="H240" i="1"/>
  <c r="G240" i="1"/>
  <c r="D240" i="1"/>
  <c r="C240" i="1"/>
  <c r="H239" i="1"/>
  <c r="G239" i="1"/>
  <c r="D239" i="1"/>
  <c r="C239" i="1"/>
  <c r="D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H194" i="1"/>
  <c r="D194" i="1"/>
  <c r="G194" i="1" s="1"/>
  <c r="C194" i="1"/>
  <c r="H193" i="1"/>
  <c r="D193" i="1"/>
  <c r="G193" i="1" s="1"/>
  <c r="C193" i="1"/>
  <c r="H192" i="1"/>
  <c r="G192" i="1"/>
  <c r="D192" i="1"/>
  <c r="C192" i="1"/>
  <c r="H191" i="1"/>
  <c r="D191" i="1"/>
  <c r="G191" i="1" s="1"/>
  <c r="C191"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H181" i="1"/>
  <c r="G181" i="1"/>
  <c r="D181" i="1"/>
  <c r="C181" i="1"/>
  <c r="D180" i="1"/>
  <c r="H180" i="1" s="1"/>
  <c r="C180" i="1"/>
  <c r="H179" i="1"/>
  <c r="G179" i="1"/>
  <c r="D179" i="1"/>
  <c r="C179" i="1"/>
  <c r="D178" i="1"/>
  <c r="H178" i="1" s="1"/>
  <c r="C178" i="1"/>
  <c r="D177" i="1"/>
  <c r="H177" i="1" s="1"/>
  <c r="C177" i="1"/>
  <c r="D176" i="1"/>
  <c r="H176" i="1" s="1"/>
  <c r="C176" i="1"/>
  <c r="D175" i="1"/>
  <c r="H175" i="1" s="1"/>
  <c r="C175" i="1"/>
  <c r="C174" i="1"/>
  <c r="D173" i="1"/>
  <c r="H173" i="1" s="1"/>
  <c r="C173" i="1"/>
  <c r="H172" i="1"/>
  <c r="G172" i="1"/>
  <c r="D172" i="1"/>
  <c r="C172" i="1"/>
  <c r="D171" i="1"/>
  <c r="H171" i="1" s="1"/>
  <c r="C171" i="1"/>
  <c r="D170" i="1"/>
  <c r="G170" i="1" s="1"/>
  <c r="C170" i="1"/>
  <c r="D169" i="1"/>
  <c r="H169" i="1" s="1"/>
  <c r="C169" i="1"/>
  <c r="D168" i="1"/>
  <c r="G168" i="1" s="1"/>
  <c r="C168" i="1"/>
  <c r="D167" i="1"/>
  <c r="H167" i="1" s="1"/>
  <c r="C167" i="1"/>
  <c r="C166" i="1"/>
  <c r="D165" i="1"/>
  <c r="H165" i="1" s="1"/>
  <c r="C165" i="1"/>
  <c r="D164" i="1"/>
  <c r="H164" i="1" s="1"/>
  <c r="C164" i="1"/>
  <c r="D163" i="1"/>
  <c r="H163" i="1" s="1"/>
  <c r="C163" i="1"/>
  <c r="D162" i="1"/>
  <c r="H162" i="1" s="1"/>
  <c r="C162" i="1"/>
  <c r="D161" i="1"/>
  <c r="H161" i="1" s="1"/>
  <c r="C161" i="1"/>
  <c r="H159" i="1"/>
  <c r="G159" i="1"/>
  <c r="D159" i="1"/>
  <c r="C159" i="1"/>
  <c r="D158" i="1"/>
  <c r="G158" i="1" s="1"/>
  <c r="C158" i="1"/>
  <c r="H157" i="1"/>
  <c r="G157" i="1"/>
  <c r="D157" i="1"/>
  <c r="C157" i="1"/>
  <c r="C156" i="1"/>
  <c r="H155" i="1"/>
  <c r="D155" i="1"/>
  <c r="G155" i="1" s="1"/>
  <c r="C155" i="1"/>
  <c r="H154" i="1"/>
  <c r="D154" i="1"/>
  <c r="G154" i="1" s="1"/>
  <c r="C154" i="1"/>
  <c r="H153" i="1"/>
  <c r="D153" i="1"/>
  <c r="G153" i="1" s="1"/>
  <c r="C153" i="1"/>
  <c r="H152" i="1"/>
  <c r="G152" i="1"/>
  <c r="D152" i="1"/>
  <c r="C152" i="1"/>
  <c r="H151"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D133" i="1"/>
  <c r="G133" i="1" s="1"/>
  <c r="C133" i="1"/>
  <c r="H132" i="1"/>
  <c r="D132" i="1"/>
  <c r="G132" i="1" s="1"/>
  <c r="C132" i="1"/>
  <c r="H131" i="1"/>
  <c r="D131" i="1"/>
  <c r="G131" i="1" s="1"/>
  <c r="C131" i="1"/>
  <c r="D130" i="1"/>
  <c r="G130" i="1" s="1"/>
  <c r="C130" i="1"/>
  <c r="H129" i="1"/>
  <c r="G129" i="1"/>
  <c r="D129" i="1"/>
  <c r="C129" i="1"/>
  <c r="H128" i="1"/>
  <c r="G128" i="1"/>
  <c r="D128" i="1"/>
  <c r="C128" i="1"/>
  <c r="H127" i="1"/>
  <c r="G127" i="1"/>
  <c r="D127" i="1"/>
  <c r="C127" i="1"/>
  <c r="H126" i="1"/>
  <c r="G126" i="1"/>
  <c r="D126" i="1"/>
  <c r="C126" i="1"/>
  <c r="G125"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H82" i="1"/>
  <c r="G82" i="1"/>
  <c r="D82" i="1"/>
  <c r="C82" i="1"/>
  <c r="H81" i="1"/>
  <c r="G81" i="1"/>
  <c r="D81" i="1"/>
  <c r="C81" i="1"/>
  <c r="H80" i="1"/>
  <c r="G80" i="1"/>
  <c r="D80" i="1"/>
  <c r="C80" i="1"/>
  <c r="C79" i="1"/>
  <c r="C78" i="1"/>
  <c r="H77" i="1"/>
  <c r="G77" i="1"/>
  <c r="D77" i="1"/>
  <c r="C77" i="1"/>
  <c r="H76" i="1"/>
  <c r="G76" i="1"/>
  <c r="D76" i="1"/>
  <c r="C76" i="1"/>
  <c r="H75" i="1"/>
  <c r="G75" i="1"/>
  <c r="D75" i="1"/>
  <c r="C75" i="1"/>
  <c r="D74" i="1"/>
  <c r="H74" i="1" s="1"/>
  <c r="C74" i="1"/>
  <c r="D73" i="1"/>
  <c r="H73" i="1" s="1"/>
  <c r="C73" i="1"/>
  <c r="H72" i="1"/>
  <c r="G72" i="1"/>
  <c r="D72" i="1"/>
  <c r="C72" i="1"/>
  <c r="H71" i="1"/>
  <c r="G71" i="1"/>
  <c r="D71" i="1"/>
  <c r="C71" i="1"/>
  <c r="C70" i="1"/>
  <c r="H69" i="1"/>
  <c r="G69" i="1"/>
  <c r="D69" i="1"/>
  <c r="C69" i="1"/>
  <c r="H68" i="1"/>
  <c r="G68" i="1"/>
  <c r="D68" i="1"/>
  <c r="C68" i="1"/>
  <c r="H67" i="1"/>
  <c r="G67" i="1"/>
  <c r="D67" i="1"/>
  <c r="C67" i="1"/>
  <c r="H66" i="1"/>
  <c r="D66" i="1"/>
  <c r="G66" i="1" s="1"/>
  <c r="C66" i="1"/>
  <c r="H65" i="1"/>
  <c r="G65" i="1"/>
  <c r="D65" i="1"/>
  <c r="C65" i="1"/>
  <c r="C64" i="1"/>
  <c r="H63" i="1"/>
  <c r="G63" i="1"/>
  <c r="D63" i="1"/>
  <c r="C63" i="1"/>
  <c r="H62" i="1"/>
  <c r="G62" i="1"/>
  <c r="D62" i="1"/>
  <c r="C62" i="1"/>
  <c r="H61" i="1"/>
  <c r="G61" i="1"/>
  <c r="D61" i="1"/>
  <c r="C61" i="1"/>
  <c r="D60" i="1"/>
  <c r="H59" i="1"/>
  <c r="G59" i="1"/>
  <c r="D59" i="1"/>
  <c r="C59" i="1"/>
  <c r="H58" i="1"/>
  <c r="G58" i="1"/>
  <c r="D58" i="1"/>
  <c r="C58"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29" i="9" l="1"/>
  <c r="B329" i="9" s="1"/>
  <c r="D1511" i="1"/>
  <c r="G1511" i="1" s="1"/>
  <c r="G1257" i="1"/>
  <c r="G1183" i="1"/>
  <c r="H1389" i="1"/>
  <c r="H1387" i="1"/>
  <c r="H1384" i="1"/>
  <c r="G1278" i="1"/>
  <c r="G1292" i="1"/>
  <c r="G1260" i="1"/>
  <c r="G1261" i="1"/>
  <c r="E303" i="9"/>
  <c r="B303" i="9" s="1"/>
  <c r="G1076" i="1"/>
  <c r="G1078" i="1"/>
  <c r="E70" i="5"/>
  <c r="D1075" i="1" s="1"/>
  <c r="F71" i="5"/>
  <c r="G1057" i="1"/>
  <c r="G1024" i="1"/>
  <c r="F19" i="5"/>
  <c r="G1018" i="1"/>
  <c r="H1018" i="1"/>
  <c r="F13" i="5"/>
  <c r="G1683" i="1"/>
  <c r="C1681" i="1"/>
  <c r="G1604" i="1"/>
  <c r="G1607" i="1"/>
  <c r="D25" i="8"/>
  <c r="C1602" i="1" s="1"/>
  <c r="G1587" i="1"/>
  <c r="D1510" i="1"/>
  <c r="E36" i="9"/>
  <c r="B36" i="9" s="1"/>
  <c r="F236" i="9"/>
  <c r="B236" i="9" s="1"/>
  <c r="D1555" i="1"/>
  <c r="I34" i="3"/>
  <c r="D1556" i="1"/>
  <c r="H1556" i="1" s="1"/>
  <c r="E5" i="7"/>
  <c r="I33" i="3" s="1"/>
  <c r="G1544" i="1"/>
  <c r="I1544" i="1" s="1"/>
  <c r="H1544" i="1"/>
  <c r="J1542" i="1"/>
  <c r="G1542" i="1"/>
  <c r="I1542" i="1" s="1"/>
  <c r="E324" i="9"/>
  <c r="B324" i="9" s="1"/>
  <c r="E307" i="9"/>
  <c r="B307" i="9" s="1"/>
  <c r="E311" i="9"/>
  <c r="B311" i="9" s="1"/>
  <c r="E31" i="9"/>
  <c r="B31" i="9" s="1"/>
  <c r="E37" i="9"/>
  <c r="B37" i="9" s="1"/>
  <c r="E320" i="9"/>
  <c r="B320" i="9" s="1"/>
  <c r="E327" i="9"/>
  <c r="B327" i="9" s="1"/>
  <c r="G636" i="1"/>
  <c r="G635" i="1"/>
  <c r="G414" i="1"/>
  <c r="H421" i="1"/>
  <c r="E647" i="4"/>
  <c r="D641" i="1" s="1"/>
  <c r="H422" i="1"/>
  <c r="B296" i="9"/>
  <c r="G651" i="1"/>
  <c r="F426" i="4"/>
  <c r="E52" i="9"/>
  <c r="B52" i="9" s="1"/>
  <c r="E49" i="9"/>
  <c r="G678" i="1"/>
  <c r="G646" i="1"/>
  <c r="G649" i="1"/>
  <c r="H374" i="1"/>
  <c r="G374" i="1"/>
  <c r="E373" i="4"/>
  <c r="D368" i="1" s="1"/>
  <c r="G265" i="1"/>
  <c r="G267" i="1"/>
  <c r="E262" i="4"/>
  <c r="G242" i="1"/>
  <c r="G243" i="1"/>
  <c r="E56" i="9"/>
  <c r="B56" i="9" s="1"/>
  <c r="F243" i="9"/>
  <c r="B243" i="9" s="1"/>
  <c r="F194" i="4"/>
  <c r="F178" i="4"/>
  <c r="F239" i="9"/>
  <c r="B239" i="9" s="1"/>
  <c r="G180" i="1"/>
  <c r="G178" i="1"/>
  <c r="G177" i="1"/>
  <c r="G176" i="1"/>
  <c r="G174" i="1"/>
  <c r="G175" i="1"/>
  <c r="G173" i="1"/>
  <c r="G171" i="1"/>
  <c r="H170" i="1"/>
  <c r="G169" i="1"/>
  <c r="D166" i="1"/>
  <c r="H166" i="1" s="1"/>
  <c r="H168" i="1"/>
  <c r="G165" i="1"/>
  <c r="G164" i="1"/>
  <c r="G163" i="1"/>
  <c r="G161" i="1"/>
  <c r="G162" i="1"/>
  <c r="F165" i="4"/>
  <c r="G167" i="1"/>
  <c r="G156" i="1"/>
  <c r="H158" i="1"/>
  <c r="E153" i="4"/>
  <c r="D149" i="1" s="1"/>
  <c r="E48" i="9"/>
  <c r="B48" i="9" s="1"/>
  <c r="H130" i="1"/>
  <c r="D108" i="1"/>
  <c r="E106" i="4"/>
  <c r="D102" i="1" s="1"/>
  <c r="G79" i="1"/>
  <c r="G83" i="1"/>
  <c r="G73" i="1"/>
  <c r="G74" i="1"/>
  <c r="F77" i="4"/>
  <c r="D64" i="1"/>
  <c r="E49" i="4"/>
  <c r="D45" i="1" s="1"/>
  <c r="D3" i="1"/>
  <c r="G49" i="1"/>
  <c r="G57" i="1"/>
  <c r="G70" i="1"/>
  <c r="D1538" i="1"/>
  <c r="G1548" i="1"/>
  <c r="I1548" i="1" s="1"/>
  <c r="J1548" i="1"/>
  <c r="G1550" i="1"/>
  <c r="J1550" i="1"/>
  <c r="G1552" i="1"/>
  <c r="I1552" i="1" s="1"/>
  <c r="J1552" i="1"/>
  <c r="G1554" i="1"/>
  <c r="J1554" i="1"/>
  <c r="G1557" i="1"/>
  <c r="I1557" i="1" s="1"/>
  <c r="G1559" i="1"/>
  <c r="I1559" i="1" s="1"/>
  <c r="G1561" i="1"/>
  <c r="I1561" i="1" s="1"/>
  <c r="G1563" i="1"/>
  <c r="G1579" i="1"/>
  <c r="I1579" i="1" s="1"/>
  <c r="G1581" i="1"/>
  <c r="I1581" i="1" s="1"/>
  <c r="H1622" i="1"/>
  <c r="G1622" i="1"/>
  <c r="H1626" i="1"/>
  <c r="G1626"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D7" i="4"/>
  <c r="F141" i="4"/>
  <c r="D140" i="4"/>
  <c r="F154" i="4"/>
  <c r="F160" i="4"/>
  <c r="D164" i="4"/>
  <c r="F222" i="4"/>
  <c r="D221" i="4"/>
  <c r="F309" i="4"/>
  <c r="F327" i="4"/>
  <c r="D321" i="4"/>
  <c r="F393" i="4"/>
  <c r="F432" i="4"/>
  <c r="D431" i="4"/>
  <c r="D466" i="4"/>
  <c r="F473" i="4"/>
  <c r="H336" i="9"/>
  <c r="E177" i="5"/>
  <c r="H1532" i="1"/>
  <c r="G1532" i="1"/>
  <c r="H1534" i="1"/>
  <c r="G1534" i="1"/>
  <c r="G1573" i="1"/>
  <c r="J1573" i="1"/>
  <c r="G1575" i="1"/>
  <c r="J1575" i="1"/>
  <c r="F283" i="4"/>
  <c r="D273" i="4"/>
  <c r="F492" i="4"/>
  <c r="D491" i="4"/>
  <c r="D6" i="8"/>
  <c r="C1585" i="1"/>
  <c r="C13" i="1"/>
  <c r="C60" i="1"/>
  <c r="C190" i="1"/>
  <c r="C226" i="1"/>
  <c r="C238" i="1"/>
  <c r="C279" i="1"/>
  <c r="C486" i="1"/>
  <c r="C556" i="1"/>
  <c r="C597" i="1"/>
  <c r="H1448" i="1"/>
  <c r="G1450" i="1"/>
  <c r="H1452" i="1"/>
  <c r="G1454" i="1"/>
  <c r="H1456" i="1"/>
  <c r="G1458" i="1"/>
  <c r="H1460" i="1"/>
  <c r="G1462" i="1"/>
  <c r="H1464" i="1"/>
  <c r="G1466" i="1"/>
  <c r="H1468" i="1"/>
  <c r="G1470" i="1"/>
  <c r="H1472" i="1"/>
  <c r="G1474" i="1"/>
  <c r="H1476" i="1"/>
  <c r="G1478" i="1"/>
  <c r="H1480" i="1"/>
  <c r="G1482" i="1"/>
  <c r="H1484" i="1"/>
  <c r="G1486" i="1"/>
  <c r="H1488" i="1"/>
  <c r="G1490" i="1"/>
  <c r="H1492" i="1"/>
  <c r="G1494" i="1"/>
  <c r="H1496" i="1"/>
  <c r="G1498" i="1"/>
  <c r="H1500" i="1"/>
  <c r="G1502" i="1"/>
  <c r="H1504" i="1"/>
  <c r="G1506" i="1"/>
  <c r="H1508" i="1"/>
  <c r="H1512" i="1"/>
  <c r="G1514" i="1"/>
  <c r="H1516" i="1"/>
  <c r="G1518" i="1"/>
  <c r="H1520" i="1"/>
  <c r="G1522" i="1"/>
  <c r="H1524" i="1"/>
  <c r="G1526" i="1"/>
  <c r="H1528" i="1"/>
  <c r="H1531" i="1"/>
  <c r="G1531" i="1"/>
  <c r="H1533" i="1"/>
  <c r="G1533" i="1"/>
  <c r="H1535" i="1"/>
  <c r="G1535" i="1"/>
  <c r="H1539" i="1"/>
  <c r="G1539" i="1"/>
  <c r="H1541" i="1"/>
  <c r="G1541" i="1"/>
  <c r="I1541" i="1" s="1"/>
  <c r="H1543" i="1"/>
  <c r="G1543" i="1"/>
  <c r="H1545" i="1"/>
  <c r="G1545" i="1"/>
  <c r="I1545" i="1" s="1"/>
  <c r="H1547" i="1"/>
  <c r="G1547" i="1"/>
  <c r="G1556" i="1"/>
  <c r="J1557" i="1"/>
  <c r="J1559" i="1"/>
  <c r="J1561" i="1"/>
  <c r="G1565" i="1"/>
  <c r="I1565" i="1" s="1"/>
  <c r="J1565" i="1"/>
  <c r="G1567" i="1"/>
  <c r="I1567" i="1" s="1"/>
  <c r="J1567" i="1"/>
  <c r="G1569" i="1"/>
  <c r="I1569" i="1" s="1"/>
  <c r="J1569" i="1"/>
  <c r="H1573" i="1"/>
  <c r="G1574" i="1"/>
  <c r="I1574" i="1" s="1"/>
  <c r="H1575" i="1"/>
  <c r="G1576" i="1"/>
  <c r="I1576" i="1" s="1"/>
  <c r="H1577" i="1"/>
  <c r="J1579" i="1"/>
  <c r="J1581" i="1"/>
  <c r="H1586" i="1"/>
  <c r="G1586" i="1"/>
  <c r="H1590" i="1"/>
  <c r="G1590" i="1"/>
  <c r="H1594" i="1"/>
  <c r="G1594" i="1"/>
  <c r="H1598" i="1"/>
  <c r="G1598" i="1"/>
  <c r="H1602" i="1"/>
  <c r="G1602" i="1"/>
  <c r="H1606" i="1"/>
  <c r="G1606" i="1"/>
  <c r="H1610" i="1"/>
  <c r="G1610" i="1"/>
  <c r="H1614" i="1"/>
  <c r="G1614" i="1"/>
  <c r="H1618" i="1"/>
  <c r="G1618" i="1"/>
  <c r="D49" i="4"/>
  <c r="H24" i="9"/>
  <c r="G24" i="9"/>
  <c r="F216" i="4"/>
  <c r="E202" i="4"/>
  <c r="D198" i="1" s="1"/>
  <c r="F362" i="4"/>
  <c r="D361" i="4"/>
  <c r="F480" i="4"/>
  <c r="D479" i="4"/>
  <c r="H1530" i="1"/>
  <c r="G1530" i="1"/>
  <c r="H1536" i="1"/>
  <c r="G1536" i="1"/>
  <c r="H1540" i="1"/>
  <c r="G1540" i="1"/>
  <c r="F427" i="4"/>
  <c r="D648" i="4"/>
  <c r="D35" i="1"/>
  <c r="D150" i="1"/>
  <c r="D285" i="1"/>
  <c r="D388" i="1"/>
  <c r="D1223" i="1"/>
  <c r="G1449" i="1"/>
  <c r="H1451" i="1"/>
  <c r="G1453" i="1"/>
  <c r="H1455" i="1"/>
  <c r="G1457" i="1"/>
  <c r="H1459" i="1"/>
  <c r="G1461" i="1"/>
  <c r="H1463" i="1"/>
  <c r="G1465" i="1"/>
  <c r="H1467" i="1"/>
  <c r="G1469" i="1"/>
  <c r="H1471" i="1"/>
  <c r="G1473" i="1"/>
  <c r="H1475" i="1"/>
  <c r="G1477" i="1"/>
  <c r="H1479" i="1"/>
  <c r="G1481" i="1"/>
  <c r="H1483" i="1"/>
  <c r="H1487" i="1"/>
  <c r="G1489" i="1"/>
  <c r="H1491" i="1"/>
  <c r="G1493" i="1"/>
  <c r="H1495" i="1"/>
  <c r="G1497" i="1"/>
  <c r="H1499" i="1"/>
  <c r="G1501" i="1"/>
  <c r="H1503" i="1"/>
  <c r="G1505" i="1"/>
  <c r="H1507" i="1"/>
  <c r="G1509" i="1"/>
  <c r="H1511" i="1"/>
  <c r="G1513" i="1"/>
  <c r="H1515" i="1"/>
  <c r="G1517" i="1"/>
  <c r="H1519" i="1"/>
  <c r="G1521" i="1"/>
  <c r="H1523" i="1"/>
  <c r="G1525" i="1"/>
  <c r="H1527" i="1"/>
  <c r="G1529" i="1"/>
  <c r="H1548" i="1"/>
  <c r="H1550" i="1"/>
  <c r="H1552" i="1"/>
  <c r="H1554" i="1"/>
  <c r="G1558" i="1"/>
  <c r="I1558" i="1" s="1"/>
  <c r="J1558" i="1"/>
  <c r="G1560" i="1"/>
  <c r="I1560" i="1" s="1"/>
  <c r="J1560" i="1"/>
  <c r="G1562" i="1"/>
  <c r="I1562" i="1" s="1"/>
  <c r="J1562" i="1"/>
  <c r="H1572" i="1"/>
  <c r="J1574" i="1"/>
  <c r="J1576" i="1"/>
  <c r="G1578" i="1"/>
  <c r="I1578" i="1" s="1"/>
  <c r="J1578" i="1"/>
  <c r="G1580" i="1"/>
  <c r="I1580" i="1" s="1"/>
  <c r="J1580" i="1"/>
  <c r="H1582" i="1"/>
  <c r="G1582" i="1"/>
  <c r="G1623" i="1"/>
  <c r="G1627" i="1"/>
  <c r="E125" i="4"/>
  <c r="D121" i="1" s="1"/>
  <c r="H310" i="9"/>
  <c r="G310" i="9"/>
  <c r="E310" i="9" s="1"/>
  <c r="B310" i="9" s="1"/>
  <c r="H309" i="9"/>
  <c r="H308" i="9"/>
  <c r="E308" i="9" s="1"/>
  <c r="B308" i="9" s="1"/>
  <c r="G225" i="9"/>
  <c r="E225" i="9" s="1"/>
  <c r="B225" i="9" s="1"/>
  <c r="G221" i="9"/>
  <c r="E221" i="9" s="1"/>
  <c r="B221" i="9" s="1"/>
  <c r="G217" i="9"/>
  <c r="E217" i="9" s="1"/>
  <c r="B217" i="9" s="1"/>
  <c r="G213" i="9"/>
  <c r="E213" i="9" s="1"/>
  <c r="B213" i="9" s="1"/>
  <c r="G180" i="9"/>
  <c r="H179" i="9"/>
  <c r="G302" i="9"/>
  <c r="E302" i="9" s="1"/>
  <c r="B302" i="9" s="1"/>
  <c r="G300" i="9"/>
  <c r="E300" i="9" s="1"/>
  <c r="B300" i="9" s="1"/>
  <c r="M228" i="9"/>
  <c r="G226" i="9"/>
  <c r="E226" i="9" s="1"/>
  <c r="B226" i="9" s="1"/>
  <c r="G222" i="9"/>
  <c r="E222" i="9" s="1"/>
  <c r="B222" i="9" s="1"/>
  <c r="G218" i="9"/>
  <c r="E218" i="9" s="1"/>
  <c r="B218" i="9" s="1"/>
  <c r="G214" i="9"/>
  <c r="E214" i="9" s="1"/>
  <c r="B214" i="9" s="1"/>
  <c r="G309" i="9"/>
  <c r="L228" i="9"/>
  <c r="G227" i="9"/>
  <c r="E227" i="9" s="1"/>
  <c r="B227" i="9" s="1"/>
  <c r="G223" i="9"/>
  <c r="E223" i="9" s="1"/>
  <c r="B223" i="9" s="1"/>
  <c r="G219" i="9"/>
  <c r="E219" i="9" s="1"/>
  <c r="B219" i="9" s="1"/>
  <c r="G215" i="9"/>
  <c r="E215" i="9" s="1"/>
  <c r="B215" i="9" s="1"/>
  <c r="G211" i="9"/>
  <c r="E211" i="9" s="1"/>
  <c r="B211" i="9" s="1"/>
  <c r="G210" i="9"/>
  <c r="E210" i="9" s="1"/>
  <c r="B210" i="9" s="1"/>
  <c r="G209" i="9"/>
  <c r="E209" i="9" s="1"/>
  <c r="B209" i="9" s="1"/>
  <c r="G208" i="9"/>
  <c r="E208" i="9" s="1"/>
  <c r="B208" i="9" s="1"/>
  <c r="L207" i="9"/>
  <c r="F207" i="9" s="1"/>
  <c r="G205" i="9"/>
  <c r="E205" i="9" s="1"/>
  <c r="B205" i="9" s="1"/>
  <c r="G203" i="9"/>
  <c r="E203" i="9" s="1"/>
  <c r="B203" i="9" s="1"/>
  <c r="G201" i="9"/>
  <c r="E201" i="9" s="1"/>
  <c r="B201" i="9" s="1"/>
  <c r="G199" i="9"/>
  <c r="E199" i="9" s="1"/>
  <c r="B199" i="9" s="1"/>
  <c r="G197" i="9"/>
  <c r="E197" i="9" s="1"/>
  <c r="B197" i="9" s="1"/>
  <c r="G195" i="9"/>
  <c r="E195" i="9" s="1"/>
  <c r="B195" i="9" s="1"/>
  <c r="G191" i="9"/>
  <c r="E191" i="9" s="1"/>
  <c r="B191" i="9" s="1"/>
  <c r="G187" i="9"/>
  <c r="E187" i="9" s="1"/>
  <c r="B187" i="9" s="1"/>
  <c r="G183" i="9"/>
  <c r="E183" i="9" s="1"/>
  <c r="B183" i="9" s="1"/>
  <c r="G179" i="9"/>
  <c r="E179" i="9" s="1"/>
  <c r="B179" i="9" s="1"/>
  <c r="G175" i="9"/>
  <c r="E175" i="9" s="1"/>
  <c r="B175" i="9" s="1"/>
  <c r="G224" i="9"/>
  <c r="E224" i="9" s="1"/>
  <c r="B224" i="9" s="1"/>
  <c r="G216" i="9"/>
  <c r="E216" i="9" s="1"/>
  <c r="B216" i="9" s="1"/>
  <c r="G207" i="9"/>
  <c r="E207" i="9" s="1"/>
  <c r="G192" i="9"/>
  <c r="E192" i="9" s="1"/>
  <c r="B192" i="9" s="1"/>
  <c r="G188" i="9"/>
  <c r="E188" i="9" s="1"/>
  <c r="B188" i="9" s="1"/>
  <c r="G184" i="9"/>
  <c r="E184" i="9" s="1"/>
  <c r="B184" i="9" s="1"/>
  <c r="H180" i="9"/>
  <c r="G176" i="9"/>
  <c r="E176" i="9" s="1"/>
  <c r="B176"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3" i="9"/>
  <c r="E193" i="9" s="1"/>
  <c r="B193" i="9" s="1"/>
  <c r="G189" i="9"/>
  <c r="E189" i="9" s="1"/>
  <c r="B189" i="9" s="1"/>
  <c r="G185" i="9"/>
  <c r="E185" i="9" s="1"/>
  <c r="B185" i="9" s="1"/>
  <c r="G181" i="9"/>
  <c r="E181" i="9" s="1"/>
  <c r="B181" i="9" s="1"/>
  <c r="G177" i="9"/>
  <c r="E177" i="9" s="1"/>
  <c r="B177" i="9" s="1"/>
  <c r="G220" i="9"/>
  <c r="E220" i="9" s="1"/>
  <c r="B220" i="9" s="1"/>
  <c r="G194" i="9"/>
  <c r="E194" i="9" s="1"/>
  <c r="B194" i="9" s="1"/>
  <c r="G186" i="9"/>
  <c r="E186" i="9" s="1"/>
  <c r="B186" i="9" s="1"/>
  <c r="G178" i="9"/>
  <c r="E178" i="9" s="1"/>
  <c r="B178" i="9" s="1"/>
  <c r="G190" i="9"/>
  <c r="E190" i="9" s="1"/>
  <c r="B190" i="9" s="1"/>
  <c r="G174" i="9"/>
  <c r="E174" i="9" s="1"/>
  <c r="B174" i="9" s="1"/>
  <c r="I10" i="9"/>
  <c r="G212" i="9"/>
  <c r="E212" i="9" s="1"/>
  <c r="B212" i="9" s="1"/>
  <c r="G182" i="9"/>
  <c r="E182" i="9" s="1"/>
  <c r="B182" i="9" s="1"/>
  <c r="F106" i="4"/>
  <c r="E230" i="4"/>
  <c r="D226" i="1" s="1"/>
  <c r="F355" i="4"/>
  <c r="D354" i="4"/>
  <c r="D308" i="4" s="1"/>
  <c r="D647" i="4"/>
  <c r="E597" i="4"/>
  <c r="D591" i="1" s="1"/>
  <c r="H314" i="9"/>
  <c r="E88" i="5"/>
  <c r="D203" i="5"/>
  <c r="E141" i="6"/>
  <c r="D35" i="6"/>
  <c r="D5" i="7"/>
  <c r="B25" i="9"/>
  <c r="B33" i="9"/>
  <c r="B41" i="9"/>
  <c r="B49" i="9"/>
  <c r="E82" i="4"/>
  <c r="D78" i="1" s="1"/>
  <c r="E164" i="4"/>
  <c r="D160" i="1" s="1"/>
  <c r="E308" i="4"/>
  <c r="F379" i="4"/>
  <c r="D373" i="4"/>
  <c r="F407" i="4"/>
  <c r="D406" i="4"/>
  <c r="E431" i="4"/>
  <c r="E491" i="4"/>
  <c r="D485" i="1" s="1"/>
  <c r="E522" i="4"/>
  <c r="D516" i="1" s="1"/>
  <c r="F542" i="4"/>
  <c r="D536" i="4"/>
  <c r="D571" i="4"/>
  <c r="D584" i="4"/>
  <c r="F589" i="4"/>
  <c r="F598" i="4"/>
  <c r="D597" i="4"/>
  <c r="E12" i="5"/>
  <c r="D1017" i="1" s="1"/>
  <c r="F120" i="5"/>
  <c r="D119" i="5"/>
  <c r="G337" i="9"/>
  <c r="E337" i="9" s="1"/>
  <c r="B337" i="9" s="1"/>
  <c r="F197" i="5"/>
  <c r="E255" i="5"/>
  <c r="D1259" i="1" s="1"/>
  <c r="F297" i="5"/>
  <c r="D296" i="5"/>
  <c r="F8" i="5"/>
  <c r="D178" i="5"/>
  <c r="F181" i="5"/>
  <c r="F115" i="6"/>
  <c r="D114" i="6"/>
  <c r="B89" i="9"/>
  <c r="B97" i="9"/>
  <c r="B105" i="9"/>
  <c r="B113" i="9"/>
  <c r="B121" i="9"/>
  <c r="B129" i="9"/>
  <c r="B137" i="9"/>
  <c r="B145" i="9"/>
  <c r="B153" i="9"/>
  <c r="D12" i="5"/>
  <c r="D70" i="5"/>
  <c r="G315" i="9"/>
  <c r="E315" i="9" s="1"/>
  <c r="B315" i="9" s="1"/>
  <c r="G316" i="9"/>
  <c r="D219" i="5"/>
  <c r="D255" i="5"/>
  <c r="D5" i="6"/>
  <c r="D89" i="6"/>
  <c r="B157" i="9"/>
  <c r="B165" i="9"/>
  <c r="E167" i="9"/>
  <c r="B167" i="9" s="1"/>
  <c r="E314" i="9"/>
  <c r="B314" i="9" s="1"/>
  <c r="H316" i="9"/>
  <c r="H315" i="9"/>
  <c r="B230" i="9"/>
  <c r="B242" i="9"/>
  <c r="B238" i="9"/>
  <c r="B250" i="9"/>
  <c r="B266" i="9"/>
  <c r="B282" i="9"/>
  <c r="B233" i="9"/>
  <c r="B241" i="9"/>
  <c r="B249" i="9"/>
  <c r="B257" i="9"/>
  <c r="B265" i="9"/>
  <c r="B273" i="9"/>
  <c r="B281" i="9"/>
  <c r="F286" i="9"/>
  <c r="B286" i="9" s="1"/>
  <c r="F287" i="9"/>
  <c r="B287" i="9" s="1"/>
  <c r="F290" i="9"/>
  <c r="B290" i="9" s="1"/>
  <c r="F291" i="9"/>
  <c r="B291" i="9" s="1"/>
  <c r="B294" i="9"/>
  <c r="B318" i="9"/>
  <c r="B229" i="9"/>
  <c r="B237" i="9"/>
  <c r="B245" i="9"/>
  <c r="B253" i="9"/>
  <c r="B261" i="9"/>
  <c r="B269" i="9"/>
  <c r="B277" i="9"/>
  <c r="B285" i="9"/>
  <c r="B288" i="9"/>
  <c r="B289" i="9"/>
  <c r="B292" i="9"/>
  <c r="E312" i="9"/>
  <c r="B312" i="9" s="1"/>
  <c r="B317" i="9"/>
  <c r="B321" i="9"/>
  <c r="E251" i="5" l="1"/>
  <c r="I25" i="3" s="1"/>
  <c r="E7" i="5"/>
  <c r="D1012" i="1" s="1"/>
  <c r="G1681" i="1"/>
  <c r="H1681" i="1"/>
  <c r="H1555" i="1"/>
  <c r="G1555" i="1"/>
  <c r="B207" i="9"/>
  <c r="F228" i="9"/>
  <c r="B228" i="9" s="1"/>
  <c r="E360" i="4"/>
  <c r="F262" i="4"/>
  <c r="D258" i="1"/>
  <c r="F202" i="4"/>
  <c r="G166" i="1"/>
  <c r="F153" i="4"/>
  <c r="E24" i="9"/>
  <c r="B24" i="9" s="1"/>
  <c r="H102" i="1"/>
  <c r="G102" i="1"/>
  <c r="H108" i="1"/>
  <c r="G108" i="1"/>
  <c r="H64" i="1"/>
  <c r="G64" i="1"/>
  <c r="C303" i="1"/>
  <c r="F308" i="4"/>
  <c r="F255" i="5"/>
  <c r="C1259" i="1"/>
  <c r="F571" i="4"/>
  <c r="C565" i="1"/>
  <c r="H78" i="1"/>
  <c r="G78" i="1"/>
  <c r="H285" i="1"/>
  <c r="G285" i="1"/>
  <c r="H226" i="1"/>
  <c r="G226" i="1"/>
  <c r="F273" i="4"/>
  <c r="C269" i="1"/>
  <c r="G336" i="9"/>
  <c r="E336" i="9" s="1"/>
  <c r="B336" i="9" s="1"/>
  <c r="F178" i="5"/>
  <c r="D177" i="5"/>
  <c r="C1182" i="1"/>
  <c r="G346" i="9"/>
  <c r="E346" i="9" s="1"/>
  <c r="H33" i="3"/>
  <c r="C1538" i="1"/>
  <c r="E309" i="9"/>
  <c r="B309" i="9" s="1"/>
  <c r="H150" i="1"/>
  <c r="G150" i="1"/>
  <c r="F648" i="4"/>
  <c r="C642" i="1"/>
  <c r="H486" i="1"/>
  <c r="G486" i="1"/>
  <c r="H190" i="1"/>
  <c r="G190" i="1"/>
  <c r="D44" i="8"/>
  <c r="G343" i="9" s="1"/>
  <c r="E343" i="9" s="1"/>
  <c r="C1583" i="1"/>
  <c r="I1573" i="1"/>
  <c r="E535" i="4"/>
  <c r="F140" i="4"/>
  <c r="C136" i="1"/>
  <c r="D430" i="4"/>
  <c r="F431" i="4"/>
  <c r="C425" i="1"/>
  <c r="D251" i="5"/>
  <c r="F119" i="5"/>
  <c r="C1124" i="1"/>
  <c r="F536" i="4"/>
  <c r="C530" i="1"/>
  <c r="D535" i="4"/>
  <c r="G338" i="9"/>
  <c r="E338" i="9" s="1"/>
  <c r="B338" i="9" s="1"/>
  <c r="F203" i="5"/>
  <c r="C1207" i="1"/>
  <c r="F89" i="6"/>
  <c r="C1485" i="1"/>
  <c r="G339" i="9"/>
  <c r="E339" i="9" s="1"/>
  <c r="B339" i="9" s="1"/>
  <c r="C1223" i="1"/>
  <c r="F219" i="5"/>
  <c r="F12" i="5"/>
  <c r="C1017" i="1"/>
  <c r="F114" i="6"/>
  <c r="H30" i="3"/>
  <c r="C1510" i="1"/>
  <c r="D7" i="5"/>
  <c r="F406" i="4"/>
  <c r="C401" i="1"/>
  <c r="E417" i="4"/>
  <c r="D412" i="1" s="1"/>
  <c r="D303" i="1"/>
  <c r="F35" i="6"/>
  <c r="H28" i="3"/>
  <c r="C1431" i="1"/>
  <c r="E69" i="5"/>
  <c r="D1093" i="1"/>
  <c r="C349" i="1"/>
  <c r="F354" i="4"/>
  <c r="E180" i="9"/>
  <c r="B180" i="9" s="1"/>
  <c r="H149" i="1"/>
  <c r="G149" i="1"/>
  <c r="C473" i="1"/>
  <c r="F479" i="4"/>
  <c r="H198" i="1"/>
  <c r="G198" i="1"/>
  <c r="H279" i="1"/>
  <c r="G279" i="1"/>
  <c r="H60" i="1"/>
  <c r="G60" i="1"/>
  <c r="F491" i="4"/>
  <c r="C485" i="1"/>
  <c r="F164" i="4"/>
  <c r="C160" i="1"/>
  <c r="D152" i="4"/>
  <c r="I1554" i="1"/>
  <c r="I1550" i="1"/>
  <c r="E6" i="4"/>
  <c r="F296" i="5"/>
  <c r="C1300" i="1"/>
  <c r="F597" i="4"/>
  <c r="C591" i="1"/>
  <c r="F373" i="4"/>
  <c r="C368" i="1"/>
  <c r="H121" i="1"/>
  <c r="G121" i="1"/>
  <c r="F361" i="4"/>
  <c r="D360" i="4"/>
  <c r="C356" i="1"/>
  <c r="H556" i="1"/>
  <c r="G556" i="1"/>
  <c r="G1585" i="1"/>
  <c r="H1585" i="1"/>
  <c r="F7" i="4"/>
  <c r="C3" i="1"/>
  <c r="D6" i="4"/>
  <c r="D69" i="5"/>
  <c r="F70" i="5"/>
  <c r="C1075" i="1"/>
  <c r="D425" i="1"/>
  <c r="E430" i="4"/>
  <c r="C641" i="1"/>
  <c r="F647" i="4"/>
  <c r="D141" i="6"/>
  <c r="F5" i="6"/>
  <c r="H27" i="3"/>
  <c r="C1401" i="1"/>
  <c r="E316" i="9"/>
  <c r="B316" i="9" s="1"/>
  <c r="F584" i="4"/>
  <c r="C578" i="1"/>
  <c r="H516" i="1"/>
  <c r="G516" i="1"/>
  <c r="I31" i="3"/>
  <c r="D1537" i="1"/>
  <c r="D355" i="1"/>
  <c r="E418" i="4"/>
  <c r="D413" i="1" s="1"/>
  <c r="H388" i="1"/>
  <c r="G388" i="1"/>
  <c r="H35" i="1"/>
  <c r="G35" i="1"/>
  <c r="E152" i="4"/>
  <c r="C45" i="1"/>
  <c r="F49" i="4"/>
  <c r="I1543" i="1"/>
  <c r="H597" i="1"/>
  <c r="G597" i="1"/>
  <c r="H238" i="1"/>
  <c r="G238" i="1"/>
  <c r="H13" i="1"/>
  <c r="G13" i="1"/>
  <c r="I1575" i="1"/>
  <c r="I24" i="3"/>
  <c r="D1181" i="1"/>
  <c r="F466" i="4"/>
  <c r="C460" i="1"/>
  <c r="C316" i="1"/>
  <c r="F321" i="4"/>
  <c r="F221" i="4"/>
  <c r="C217" i="1"/>
  <c r="F125" i="4"/>
  <c r="E176" i="5" l="1"/>
  <c r="D1180" i="1" s="1"/>
  <c r="D1255" i="1"/>
  <c r="I22" i="3"/>
  <c r="E6" i="5"/>
  <c r="H299" i="9" s="1"/>
  <c r="H258" i="1"/>
  <c r="G258" i="1"/>
  <c r="H316" i="1"/>
  <c r="G316" i="1"/>
  <c r="H641" i="1"/>
  <c r="G641" i="1"/>
  <c r="H591" i="1"/>
  <c r="G591" i="1"/>
  <c r="H160" i="1"/>
  <c r="G160" i="1"/>
  <c r="H349" i="1"/>
  <c r="G349" i="1"/>
  <c r="H401" i="1"/>
  <c r="G401" i="1"/>
  <c r="F535" i="4"/>
  <c r="D640" i="4"/>
  <c r="C529" i="1"/>
  <c r="D639" i="4"/>
  <c r="F430" i="4"/>
  <c r="C424" i="1"/>
  <c r="H642" i="1"/>
  <c r="G642" i="1"/>
  <c r="H565" i="1"/>
  <c r="G565" i="1"/>
  <c r="H217" i="1"/>
  <c r="G217" i="1"/>
  <c r="F141" i="6"/>
  <c r="H31" i="3"/>
  <c r="C1537" i="1"/>
  <c r="E639" i="4"/>
  <c r="D633" i="1" s="1"/>
  <c r="D424" i="1"/>
  <c r="H1093" i="1"/>
  <c r="G1093" i="1"/>
  <c r="H530" i="1"/>
  <c r="G530" i="1"/>
  <c r="H1538" i="1"/>
  <c r="G1538" i="1"/>
  <c r="H303" i="1"/>
  <c r="G303" i="1"/>
  <c r="G1401" i="1"/>
  <c r="H1401" i="1"/>
  <c r="G348" i="9"/>
  <c r="E348" i="9" s="1"/>
  <c r="D422" i="4"/>
  <c r="F6" i="4"/>
  <c r="H17" i="3"/>
  <c r="C2" i="1"/>
  <c r="D418" i="4"/>
  <c r="F360" i="4"/>
  <c r="C355" i="1"/>
  <c r="H368" i="1"/>
  <c r="G368" i="1"/>
  <c r="G1300" i="1"/>
  <c r="H1300" i="1"/>
  <c r="H485" i="1"/>
  <c r="G485" i="1"/>
  <c r="I23" i="3"/>
  <c r="D1074" i="1"/>
  <c r="F7" i="5"/>
  <c r="D6" i="5"/>
  <c r="H22" i="3"/>
  <c r="C1012" i="1"/>
  <c r="H1017" i="1"/>
  <c r="G1017" i="1"/>
  <c r="H425" i="1"/>
  <c r="G425" i="1"/>
  <c r="K1481" i="9"/>
  <c r="G344" i="9"/>
  <c r="E344" i="9" s="1"/>
  <c r="B344" i="9" s="1"/>
  <c r="C1621" i="1"/>
  <c r="I39" i="3"/>
  <c r="H19" i="9"/>
  <c r="E19" i="9" s="1"/>
  <c r="B19" i="9" s="1"/>
  <c r="G1259" i="1"/>
  <c r="H1259" i="1"/>
  <c r="D417" i="4"/>
  <c r="E299" i="4"/>
  <c r="E300" i="4" s="1"/>
  <c r="D296" i="1" s="1"/>
  <c r="I18" i="3"/>
  <c r="D148" i="1"/>
  <c r="E422" i="4"/>
  <c r="I17" i="3"/>
  <c r="D2" i="1"/>
  <c r="H1182" i="1"/>
  <c r="G1182" i="1"/>
  <c r="H269" i="1"/>
  <c r="G269" i="1"/>
  <c r="H460" i="1"/>
  <c r="G460" i="1"/>
  <c r="F69" i="5"/>
  <c r="H23" i="3"/>
  <c r="C1074" i="1"/>
  <c r="H356" i="1"/>
  <c r="G356" i="1"/>
  <c r="G1223" i="1"/>
  <c r="H1223" i="1"/>
  <c r="G1207" i="1"/>
  <c r="H1207" i="1"/>
  <c r="F251" i="5"/>
  <c r="H25" i="3"/>
  <c r="C1255" i="1"/>
  <c r="H136" i="1"/>
  <c r="G136" i="1"/>
  <c r="H1583" i="1"/>
  <c r="G1583" i="1"/>
  <c r="F177" i="5"/>
  <c r="D176" i="5"/>
  <c r="H24" i="3"/>
  <c r="C1181" i="1"/>
  <c r="H45" i="1"/>
  <c r="G45" i="1"/>
  <c r="H578" i="1"/>
  <c r="G578" i="1"/>
  <c r="H1075" i="1"/>
  <c r="G1075" i="1"/>
  <c r="H3" i="1"/>
  <c r="G3" i="1"/>
  <c r="F152" i="4"/>
  <c r="D299" i="4"/>
  <c r="H18" i="3"/>
  <c r="C148" i="1"/>
  <c r="H473" i="1"/>
  <c r="G473" i="1"/>
  <c r="G1431" i="1"/>
  <c r="H1431" i="1"/>
  <c r="H1510" i="1"/>
  <c r="G1510" i="1"/>
  <c r="H1485" i="1"/>
  <c r="G1485" i="1"/>
  <c r="H1124" i="1"/>
  <c r="G1124" i="1"/>
  <c r="E640" i="4"/>
  <c r="D634" i="1" s="1"/>
  <c r="D529" i="1"/>
  <c r="B343" i="9"/>
  <c r="B346" i="9"/>
  <c r="E345" i="9"/>
  <c r="I10" i="3" s="1"/>
  <c r="D1011" i="1" l="1"/>
  <c r="E342" i="9"/>
  <c r="D301" i="4"/>
  <c r="F299" i="4"/>
  <c r="D423" i="4"/>
  <c r="C295" i="1"/>
  <c r="F176" i="5"/>
  <c r="C1180" i="1"/>
  <c r="D643" i="4"/>
  <c r="D424" i="4"/>
  <c r="C417" i="1"/>
  <c r="F422" i="4"/>
  <c r="F639" i="4"/>
  <c r="C633" i="1"/>
  <c r="G1621" i="1"/>
  <c r="H1621" i="1"/>
  <c r="H2" i="1"/>
  <c r="G2" i="1"/>
  <c r="H1537" i="1"/>
  <c r="G1537" i="1"/>
  <c r="H529" i="1"/>
  <c r="G529" i="1"/>
  <c r="F417" i="4"/>
  <c r="C412" i="1"/>
  <c r="H1012" i="1"/>
  <c r="G1012" i="1"/>
  <c r="F418" i="4"/>
  <c r="C413" i="1"/>
  <c r="D300" i="4"/>
  <c r="H1181" i="1"/>
  <c r="G1181" i="1"/>
  <c r="G299" i="9"/>
  <c r="E299" i="9" s="1"/>
  <c r="G306" i="9"/>
  <c r="E306" i="9" s="1"/>
  <c r="B306" i="9" s="1"/>
  <c r="F6" i="5"/>
  <c r="C1011" i="1"/>
  <c r="H355" i="1"/>
  <c r="G355" i="1"/>
  <c r="H9" i="3"/>
  <c r="H424" i="1"/>
  <c r="G424" i="1"/>
  <c r="F640" i="4"/>
  <c r="C634" i="1"/>
  <c r="H1074" i="1"/>
  <c r="G1074" i="1"/>
  <c r="E643" i="4"/>
  <c r="D417" i="1"/>
  <c r="H148" i="1"/>
  <c r="G148" i="1"/>
  <c r="H11" i="3"/>
  <c r="G1255" i="1"/>
  <c r="H1255" i="1"/>
  <c r="E301" i="4"/>
  <c r="D297" i="1" s="1"/>
  <c r="E423" i="4"/>
  <c r="E424" i="4" s="1"/>
  <c r="D419" i="1" s="1"/>
  <c r="D295" i="1"/>
  <c r="E347" i="9"/>
  <c r="B348" i="9"/>
  <c r="F300" i="4" l="1"/>
  <c r="C296" i="1"/>
  <c r="H633" i="1"/>
  <c r="G633" i="1"/>
  <c r="F424" i="4"/>
  <c r="C419" i="1"/>
  <c r="H295" i="1"/>
  <c r="G295" i="1"/>
  <c r="F643" i="4"/>
  <c r="C637" i="1"/>
  <c r="D425" i="4"/>
  <c r="F423" i="4"/>
  <c r="G20" i="9"/>
  <c r="D644" i="4"/>
  <c r="C418" i="1"/>
  <c r="D637" i="1"/>
  <c r="B299" i="9"/>
  <c r="H413" i="1"/>
  <c r="G413" i="1"/>
  <c r="H412" i="1"/>
  <c r="G412" i="1"/>
  <c r="E644" i="4"/>
  <c r="E425" i="4"/>
  <c r="D420" i="1" s="1"/>
  <c r="D418" i="1"/>
  <c r="H20" i="9"/>
  <c r="N3" i="9"/>
  <c r="I11" i="3"/>
  <c r="H8" i="3"/>
  <c r="H1011" i="1"/>
  <c r="G1011" i="1"/>
  <c r="G1180" i="1"/>
  <c r="H1180" i="1"/>
  <c r="H634" i="1"/>
  <c r="G634" i="1"/>
  <c r="K3" i="9"/>
  <c r="I9" i="3"/>
  <c r="H417" i="1"/>
  <c r="G417" i="1"/>
  <c r="F301" i="4"/>
  <c r="C297" i="1"/>
  <c r="M3" i="9" l="1"/>
  <c r="D646" i="4"/>
  <c r="F644" i="4"/>
  <c r="C638" i="1"/>
  <c r="D645" i="4"/>
  <c r="E20" i="9"/>
  <c r="B20" i="9" s="1"/>
  <c r="H637" i="1"/>
  <c r="G637" i="1"/>
  <c r="H419" i="1"/>
  <c r="G419" i="1"/>
  <c r="H296" i="1"/>
  <c r="G296" i="1"/>
  <c r="H297" i="1"/>
  <c r="G297" i="1"/>
  <c r="E646" i="4"/>
  <c r="D638" i="1"/>
  <c r="E645" i="4"/>
  <c r="H418" i="1"/>
  <c r="G418" i="1"/>
  <c r="C420" i="1"/>
  <c r="F425" i="4"/>
  <c r="D640" i="1" l="1"/>
  <c r="E650" i="4"/>
  <c r="D650" i="4"/>
  <c r="F646" i="4"/>
  <c r="C640" i="1"/>
  <c r="H334" i="9"/>
  <c r="G334" i="9"/>
  <c r="E649" i="4"/>
  <c r="D639" i="1"/>
  <c r="F645" i="4"/>
  <c r="D649" i="4"/>
  <c r="C639" i="1"/>
  <c r="H420" i="1"/>
  <c r="G420" i="1"/>
  <c r="H638" i="1"/>
  <c r="G638" i="1"/>
  <c r="E334" i="9" l="1"/>
  <c r="B334" i="9" s="1"/>
  <c r="H639" i="1"/>
  <c r="G639" i="1"/>
  <c r="I19" i="3"/>
  <c r="D643" i="1"/>
  <c r="F650" i="4"/>
  <c r="H20" i="3"/>
  <c r="C644" i="1"/>
  <c r="F649" i="4"/>
  <c r="H19" i="3"/>
  <c r="C643" i="1"/>
  <c r="G297" i="9"/>
  <c r="E297" i="9" s="1"/>
  <c r="B297" i="9" s="1"/>
  <c r="I20" i="3"/>
  <c r="D644" i="1"/>
  <c r="H640" i="1"/>
  <c r="G640" i="1"/>
  <c r="E298" i="9" l="1"/>
  <c r="I8" i="3" s="1"/>
  <c r="H7" i="3"/>
  <c r="J3" i="9" s="1"/>
  <c r="H644" i="1"/>
  <c r="G644" i="1"/>
  <c r="H643" i="1"/>
  <c r="G643" i="1"/>
  <c r="G295" i="9" l="1"/>
  <c r="L293" i="9"/>
  <c r="F293" i="9" s="1"/>
  <c r="H295" i="9"/>
  <c r="H18" i="9"/>
  <c r="G18" i="9"/>
  <c r="G22" i="9"/>
  <c r="G21" i="9"/>
  <c r="H17" i="9"/>
  <c r="M16" i="9"/>
  <c r="L15" i="9"/>
  <c r="G17" i="9"/>
  <c r="L16" i="9"/>
  <c r="H15" i="9"/>
  <c r="I13" i="9"/>
  <c r="J8" i="9"/>
  <c r="J11" i="9"/>
  <c r="K6" i="9"/>
  <c r="K9" i="9"/>
  <c r="I6" i="9"/>
  <c r="I17" i="9"/>
  <c r="H22" i="9"/>
  <c r="H16" i="9"/>
  <c r="I5" i="9"/>
  <c r="I8" i="9"/>
  <c r="I11" i="9"/>
  <c r="J6" i="9"/>
  <c r="J13" i="9"/>
  <c r="K12" i="9"/>
  <c r="J10" i="9"/>
  <c r="G15" i="9"/>
  <c r="J12" i="9"/>
  <c r="K7" i="9"/>
  <c r="K10" i="9"/>
  <c r="K13" i="9"/>
  <c r="I7" i="9"/>
  <c r="K8" i="9"/>
  <c r="K11" i="9"/>
  <c r="J17" i="9"/>
  <c r="M15" i="9"/>
  <c r="J5" i="9"/>
  <c r="I9" i="9"/>
  <c r="I12" i="9"/>
  <c r="J7" i="9"/>
  <c r="K5" i="9"/>
  <c r="J9" i="9"/>
  <c r="G16" i="9"/>
  <c r="E16" i="9" s="1"/>
  <c r="H21" i="9"/>
  <c r="E15" i="9" l="1"/>
  <c r="E12" i="9"/>
  <c r="B12" i="9" s="1"/>
  <c r="E18" i="9"/>
  <c r="B18" i="9" s="1"/>
  <c r="E8" i="9"/>
  <c r="B8" i="9" s="1"/>
  <c r="F16" i="9"/>
  <c r="B16" i="9" s="1"/>
  <c r="E7" i="9"/>
  <c r="B7" i="9" s="1"/>
  <c r="E5" i="9"/>
  <c r="E6" i="9"/>
  <c r="B6" i="9" s="1"/>
  <c r="E17" i="9"/>
  <c r="B17" i="9" s="1"/>
  <c r="E21" i="9"/>
  <c r="B21" i="9" s="1"/>
  <c r="E13" i="9"/>
  <c r="B13" i="9" s="1"/>
  <c r="F15" i="9"/>
  <c r="E22" i="9"/>
  <c r="B22" i="9" s="1"/>
  <c r="B293" i="9"/>
  <c r="F23" i="9"/>
  <c r="E9" i="9"/>
  <c r="B9" i="9" s="1"/>
  <c r="E10" i="9"/>
  <c r="B10" i="9" s="1"/>
  <c r="E11" i="9"/>
  <c r="B11" i="9" s="1"/>
  <c r="E295" i="9"/>
  <c r="F14" i="9" l="1"/>
  <c r="F3" i="9" s="1"/>
  <c r="B295" i="9"/>
  <c r="E23" i="9"/>
  <c r="I7" i="3" s="1"/>
  <c r="B15" i="9"/>
  <c r="E14" i="9"/>
  <c r="I13" i="3" s="1"/>
  <c r="E4" i="9"/>
  <c r="B5" i="9"/>
  <c r="E3" i="9" l="1"/>
</calcChain>
</file>

<file path=xl/sharedStrings.xml><?xml version="1.0" encoding="utf-8"?>
<sst xmlns="http://schemas.openxmlformats.org/spreadsheetml/2006/main" count="4733" uniqueCount="3656">
  <si>
    <t>Obveznik:</t>
  </si>
  <si>
    <t>15464 - OSNOVNA ŠKOLA CVJETNO NASELJE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</si>
  <si>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</si>
  <si>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</si>
  <si>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</si>
  <si>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</si>
  <si>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</si>
  <si>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</si>
  <si>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</si>
  <si>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</si>
  <si>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</si>
  <si>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</si>
  <si>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</si>
  <si>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</si>
  <si>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</si>
  <si>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</si>
  <si>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</si>
  <si>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</si>
  <si>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</si>
  <si>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</si>
  <si>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</si>
  <si>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</si>
  <si>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</si>
  <si>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</si>
  <si>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</si>
  <si>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</si>
  <si>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</si>
  <si>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</si>
  <si>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</si>
  <si>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</si>
  <si>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</si>
  <si>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</si>
  <si>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</si>
  <si>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</si>
  <si>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</si>
  <si>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</si>
  <si>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</si>
  <si>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</si>
  <si>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</si>
  <si>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</si>
  <si>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</si>
  <si>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</si>
  <si>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</si>
  <si>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</si>
  <si>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</si>
  <si>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</si>
  <si>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</si>
  <si>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</si>
  <si>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</si>
  <si>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</si>
  <si>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</si>
  <si>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</si>
  <si>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</si>
  <si>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</si>
  <si>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</si>
  <si>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</si>
  <si>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</si>
  <si>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</si>
  <si>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</si>
  <si>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</si>
  <si>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</si>
  <si>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</si>
  <si>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</si>
  <si>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</si>
  <si>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</si>
  <si>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</si>
  <si>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</si>
  <si>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</si>
  <si>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</si>
  <si>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</si>
  <si>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</si>
  <si>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</si>
  <si>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</si>
  <si>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</si>
  <si>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</si>
  <si>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</si>
  <si>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</si>
  <si>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</si>
  <si>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</si>
  <si>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</si>
  <si>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</si>
  <si>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</si>
  <si>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</si>
  <si>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</si>
  <si>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</si>
  <si>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</si>
  <si>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</si>
  <si>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</si>
  <si>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</si>
  <si>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</si>
  <si>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</si>
  <si>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</si>
  <si>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</si>
  <si>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</si>
  <si>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</si>
  <si>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</si>
  <si>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</si>
  <si>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</si>
  <si>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</si>
  <si>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</si>
  <si>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</si>
  <si>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</si>
  <si>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</si>
  <si>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</si>
  <si>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</si>
  <si>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</si>
  <si>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</si>
  <si>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</si>
  <si>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</si>
  <si>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</si>
  <si>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</si>
  <si>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</si>
  <si>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</si>
  <si>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</si>
  <si>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</si>
  <si>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</si>
  <si>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</si>
  <si>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</si>
  <si>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</si>
  <si>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</si>
  <si>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</si>
  <si>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</si>
  <si>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</si>
  <si>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</si>
  <si>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</si>
  <si>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</si>
  <si>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</si>
  <si>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</si>
  <si>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</si>
  <si>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</si>
  <si>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</si>
  <si>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</si>
  <si>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</si>
  <si>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</si>
  <si>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</si>
  <si>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</si>
  <si>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</si>
  <si>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</si>
  <si>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</si>
  <si>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</si>
  <si>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</si>
  <si>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</si>
  <si>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</si>
  <si>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</si>
  <si>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</si>
  <si>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</si>
  <si>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</si>
  <si>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</si>
  <si>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</si>
  <si>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</si>
  <si>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</si>
  <si>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</si>
  <si>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</si>
  <si>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</si>
  <si>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</si>
  <si>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</si>
  <si>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</si>
  <si>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</si>
  <si>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</si>
  <si>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</si>
  <si>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</si>
  <si>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</si>
  <si>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</si>
  <si>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</si>
  <si>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</si>
  <si>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</si>
  <si>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</si>
  <si>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</si>
  <si>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</si>
  <si>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</si>
  <si>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</si>
  <si>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</si>
  <si>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</si>
  <si>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</si>
  <si>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</si>
  <si>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</si>
  <si>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</si>
  <si>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</si>
  <si>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</si>
  <si>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</si>
  <si>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</si>
  <si>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</si>
  <si>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</si>
  <si>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</si>
  <si>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</si>
  <si>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</si>
  <si>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</si>
  <si>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</si>
  <si>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</si>
  <si>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</si>
  <si>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</si>
  <si>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</si>
  <si>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</si>
  <si>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</si>
  <si>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</si>
  <si>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</si>
  <si>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</si>
  <si>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</si>
  <si>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</si>
  <si>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</si>
  <si>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</si>
  <si>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</si>
  <si>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</si>
  <si>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</si>
  <si>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</si>
  <si>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</si>
  <si>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</si>
  <si>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</si>
  <si>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</si>
  <si>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</si>
  <si>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</si>
  <si>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</si>
  <si>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</si>
  <si>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</si>
  <si>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</si>
  <si>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</si>
  <si>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</si>
  <si>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</si>
  <si>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</si>
  <si>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</si>
  <si>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</si>
  <si>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</si>
  <si>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</si>
  <si>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</si>
  <si>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</si>
  <si>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</si>
  <si>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</si>
  <si>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</si>
  <si>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</si>
  <si>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</si>
  <si>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</si>
  <si>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</si>
  <si>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</si>
  <si>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</si>
  <si>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</si>
  <si>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</si>
  <si>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</si>
  <si>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</si>
  <si>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</si>
  <si>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</si>
  <si>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</si>
  <si>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</si>
  <si>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</si>
  <si>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</si>
  <si>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</si>
  <si>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</si>
  <si>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</si>
  <si>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</si>
  <si>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</si>
  <si>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</si>
  <si>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</si>
  <si>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</si>
  <si>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</si>
  <si>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</si>
  <si>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</si>
  <si>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</si>
  <si>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</si>
  <si>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</si>
  <si>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</si>
  <si>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</si>
  <si>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</si>
  <si>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</si>
  <si>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</si>
  <si>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</si>
  <si>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</si>
  <si>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</si>
  <si>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</si>
  <si>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</si>
  <si>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</si>
  <si>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</si>
  <si>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</si>
  <si>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</si>
  <si>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</si>
  <si>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</si>
  <si>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</si>
  <si>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</si>
  <si>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</si>
  <si>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</si>
  <si>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</si>
  <si>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</si>
  <si>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</si>
  <si>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</si>
  <si>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</si>
  <si>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</si>
  <si>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</si>
  <si>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</si>
  <si>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</si>
  <si>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</si>
  <si>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</si>
  <si>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</si>
  <si>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</si>
  <si>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</si>
  <si>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</si>
  <si>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</si>
  <si>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</si>
  <si>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</si>
  <si>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</si>
  <si>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</si>
  <si>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</si>
  <si>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</si>
  <si>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</si>
  <si>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</si>
  <si>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</si>
  <si>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</si>
  <si>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</si>
  <si>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</si>
  <si>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</si>
  <si>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</si>
  <si>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</si>
  <si>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</si>
  <si>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</si>
  <si>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</si>
  <si>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</si>
  <si>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</si>
  <si>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</si>
  <si>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</si>
  <si>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</si>
  <si>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</si>
  <si>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</si>
  <si>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</si>
  <si>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</si>
  <si>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</si>
  <si>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</si>
  <si>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</si>
  <si>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</si>
  <si>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</si>
  <si>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</si>
  <si>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</si>
  <si>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</si>
  <si>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</si>
  <si>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</si>
  <si>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</si>
  <si>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</si>
  <si>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</si>
  <si>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</si>
  <si>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</si>
  <si>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</si>
  <si>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</si>
  <si>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</si>
  <si>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</si>
  <si>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</si>
  <si>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</si>
  <si>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</si>
  <si>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</si>
  <si>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</si>
  <si>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</si>
  <si>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</si>
  <si>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</si>
  <si>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</si>
  <si>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</si>
  <si>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</si>
  <si>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</si>
  <si>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</si>
  <si>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</si>
  <si>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</si>
  <si>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</si>
  <si>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</si>
  <si>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</si>
  <si>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</si>
  <si>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</si>
  <si>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</si>
  <si>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</si>
  <si>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</si>
  <si>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</si>
  <si>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</si>
  <si>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</si>
  <si>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</si>
  <si>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</si>
  <si>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</si>
  <si>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</si>
  <si>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</si>
  <si>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</si>
  <si>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</si>
  <si>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</si>
  <si>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</si>
  <si>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</si>
  <si>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</si>
  <si>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</si>
  <si>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</si>
  <si>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</si>
  <si>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</si>
  <si>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</si>
  <si>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</si>
  <si>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</si>
  <si>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</si>
  <si>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</si>
  <si>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</si>
  <si>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</si>
  <si>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</si>
  <si>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</si>
  <si>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</si>
  <si>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</si>
  <si>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</si>
  <si>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</si>
  <si>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</si>
  <si>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</si>
  <si>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</si>
  <si>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</si>
  <si>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</si>
  <si>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</si>
  <si>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</si>
  <si>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</si>
  <si>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</si>
  <si>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</si>
  <si>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</si>
  <si>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</si>
  <si>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</si>
  <si>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</si>
  <si>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</si>
  <si>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</si>
  <si>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</si>
  <si>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</si>
  <si>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</si>
  <si>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</si>
  <si>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</si>
  <si>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</si>
  <si>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</si>
  <si>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</si>
  <si>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</si>
  <si>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</si>
  <si>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</si>
  <si>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</si>
  <si>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</si>
  <si>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</si>
  <si>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</si>
  <si>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</si>
  <si>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</si>
  <si>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</si>
  <si>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</si>
  <si>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</si>
  <si>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</si>
  <si>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</si>
  <si>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</si>
  <si>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</si>
  <si>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</si>
  <si>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</si>
  <si>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</si>
  <si>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</si>
  <si>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</si>
  <si>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</si>
  <si>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</si>
  <si>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</si>
  <si>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</si>
  <si>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</si>
  <si>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</si>
  <si>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</si>
  <si>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</si>
  <si>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</si>
  <si>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</si>
  <si>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</si>
  <si>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</si>
  <si>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</si>
  <si>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</si>
  <si>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</si>
  <si>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</si>
  <si>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</si>
  <si>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</si>
  <si>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</si>
  <si>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</si>
  <si>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</si>
  <si>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</si>
  <si>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</si>
  <si>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</si>
  <si>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</si>
  <si>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</si>
  <si>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</si>
  <si>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</si>
  <si>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</si>
  <si>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</si>
  <si>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</si>
  <si>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</si>
  <si>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</si>
  <si>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</si>
  <si>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</si>
  <si>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</si>
  <si>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</si>
  <si>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</si>
  <si>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</si>
  <si>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</si>
  <si>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</si>
  <si>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</si>
  <si>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</si>
  <si>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</si>
  <si>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</si>
  <si>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</si>
  <si>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</si>
  <si>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</si>
  <si>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</si>
  <si>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</si>
  <si>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</si>
  <si>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</si>
  <si>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</si>
  <si>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</si>
  <si>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</si>
  <si>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</si>
  <si>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</si>
  <si>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</si>
  <si>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</si>
  <si>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</si>
  <si>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</si>
  <si>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</si>
  <si>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</si>
  <si>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</si>
  <si>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</si>
  <si>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</si>
  <si>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</si>
  <si>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</si>
  <si>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</si>
  <si>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</si>
  <si>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</si>
  <si>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</si>
  <si>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</si>
  <si>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</si>
  <si>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</si>
  <si>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</si>
  <si>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</si>
  <si>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</si>
  <si>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</si>
  <si>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</si>
  <si>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</si>
  <si>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</si>
  <si>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</si>
  <si>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</si>
  <si>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</si>
  <si>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</si>
  <si>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</si>
  <si>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</si>
  <si>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</si>
  <si>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</si>
  <si>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</si>
  <si>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</si>
  <si>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</si>
  <si>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</si>
  <si>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</si>
  <si>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</si>
  <si>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</si>
  <si>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</si>
  <si>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</si>
  <si>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</si>
  <si>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</si>
  <si>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</si>
  <si>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</si>
  <si>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</si>
  <si>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</si>
  <si>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</si>
  <si>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</si>
  <si>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</si>
  <si>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</si>
  <si>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</si>
  <si>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</si>
  <si>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</si>
  <si>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</si>
  <si>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</si>
  <si>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</si>
  <si>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</si>
  <si>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</si>
  <si>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</si>
  <si>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</si>
  <si>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</si>
  <si>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</si>
  <si>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</si>
  <si>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</si>
  <si>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</si>
  <si>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</si>
  <si>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</si>
  <si>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</si>
  <si>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</si>
  <si>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</si>
  <si>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</si>
  <si>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</si>
  <si>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</si>
  <si>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</si>
  <si>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</si>
  <si>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</si>
  <si>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</si>
  <si>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</si>
  <si>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</si>
  <si>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</si>
  <si>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</si>
  <si>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</si>
  <si>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</si>
  <si>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</si>
  <si>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</si>
  <si>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</si>
  <si>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</si>
  <si>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</si>
  <si>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</si>
  <si>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</si>
  <si>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</si>
  <si>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</si>
  <si>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</si>
  <si>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</si>
  <si>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</si>
  <si>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</si>
  <si>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</si>
  <si>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</si>
  <si>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</si>
  <si>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</si>
  <si>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</si>
  <si>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</si>
  <si>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</si>
  <si>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</si>
  <si>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</si>
  <si>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</si>
  <si>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</si>
  <si>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</si>
  <si>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</si>
  <si>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</si>
  <si>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</si>
  <si>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</si>
  <si>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</si>
  <si>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</si>
  <si>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</si>
  <si>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</si>
  <si>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</si>
  <si>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</si>
  <si>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</si>
  <si>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</si>
  <si>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</si>
  <si>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</si>
  <si>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</si>
  <si>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</si>
  <si>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</si>
  <si>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</si>
  <si>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</si>
  <si>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</si>
  <si>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</si>
  <si>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</si>
  <si>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</si>
  <si>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</si>
  <si>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</si>
  <si>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</si>
  <si>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</si>
  <si>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</si>
  <si>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</si>
  <si>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</si>
  <si>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</si>
  <si>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</si>
  <si>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</si>
  <si>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</si>
  <si>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</si>
  <si>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</si>
  <si>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</si>
  <si>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</si>
  <si>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</si>
  <si>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</si>
  <si>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</si>
  <si>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</si>
  <si>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</si>
  <si>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</si>
  <si>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</si>
  <si>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</si>
  <si>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</si>
  <si>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</si>
  <si>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</si>
  <si>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</si>
  <si>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</si>
  <si>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</si>
  <si>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</si>
  <si>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</si>
  <si>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</si>
  <si>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</si>
  <si>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</si>
  <si>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</si>
  <si>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</si>
  <si>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</si>
  <si>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</si>
  <si>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</si>
  <si>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</si>
  <si>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</si>
  <si>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</si>
  <si>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</si>
  <si>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</si>
  <si>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</si>
  <si>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</si>
  <si>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</si>
  <si>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</si>
  <si>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</si>
  <si>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</si>
  <si>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</si>
  <si>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</si>
  <si>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</si>
  <si>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</si>
  <si>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</si>
  <si>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</si>
  <si>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</si>
  <si>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</si>
  <si>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</si>
  <si>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</si>
  <si>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</si>
  <si>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</si>
  <si>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</si>
  <si>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</si>
  <si>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</si>
  <si>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</si>
  <si>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</si>
  <si>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</si>
  <si>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</si>
  <si>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</si>
  <si>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</si>
  <si>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</si>
  <si>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</si>
  <si>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</si>
  <si>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</si>
  <si>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</si>
  <si>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</si>
  <si>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</si>
  <si>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</si>
  <si>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</si>
  <si>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</si>
  <si>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</si>
  <si>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</si>
  <si>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</si>
  <si>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</si>
  <si>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</si>
  <si>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</si>
  <si>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</si>
  <si>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</si>
  <si>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</si>
  <si>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</si>
  <si>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</si>
  <si>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</si>
  <si>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</si>
  <si>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</si>
  <si>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</si>
  <si>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</si>
  <si>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</si>
  <si>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</si>
  <si>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</si>
  <si>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</si>
  <si>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</si>
  <si>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</si>
  <si>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</si>
  <si>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</si>
  <si>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</si>
  <si>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</si>
  <si>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</si>
  <si>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</si>
  <si>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</si>
  <si>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</si>
  <si>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</si>
  <si>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</si>
  <si>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</si>
  <si>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</si>
  <si>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</si>
  <si>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</si>
  <si>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</si>
  <si>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</si>
  <si>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</si>
  <si>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</si>
  <si>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</si>
  <si>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</si>
  <si>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</si>
  <si>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</si>
  <si>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</si>
  <si>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</si>
  <si>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</si>
  <si>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</si>
  <si>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</si>
  <si>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</si>
  <si>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</si>
  <si>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</si>
  <si>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</si>
  <si>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</si>
  <si>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</si>
  <si>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</si>
  <si>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</si>
  <si>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</si>
  <si>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</si>
  <si>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</si>
  <si>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</si>
  <si>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</si>
  <si>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</si>
  <si>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</si>
  <si>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</si>
  <si>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</si>
  <si>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</si>
  <si>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</si>
  <si>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</si>
  <si>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</si>
  <si>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</si>
  <si>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</si>
  <si>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</si>
  <si>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</si>
  <si>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</si>
  <si>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</si>
  <si>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</si>
  <si>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</si>
  <si>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</si>
  <si>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</si>
  <si>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</si>
  <si>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</si>
  <si>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</si>
  <si>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</si>
  <si>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</si>
  <si>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</si>
  <si>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</si>
  <si>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</si>
  <si>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</si>
  <si>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</si>
  <si>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</si>
  <si>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</si>
  <si>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</si>
  <si>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</si>
  <si>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</si>
  <si>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</si>
  <si>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</si>
  <si>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</si>
  <si>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</si>
  <si>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</si>
  <si>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</si>
  <si>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</si>
  <si>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</si>
  <si>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</si>
  <si>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</si>
  <si>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</si>
  <si>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</si>
  <si>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</si>
  <si>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</si>
  <si>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</si>
  <si>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</si>
  <si>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</si>
  <si>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</si>
  <si>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</si>
  <si>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</si>
  <si>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</si>
  <si>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</si>
  <si>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</si>
  <si>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</si>
  <si>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</si>
  <si>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</si>
  <si>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</si>
  <si>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</si>
  <si>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</si>
  <si>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</si>
  <si>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</si>
  <si>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</si>
  <si>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</si>
  <si>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</si>
  <si>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</si>
  <si>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</si>
  <si>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</si>
  <si>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</si>
  <si>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</si>
  <si>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</si>
  <si>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</si>
  <si>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</si>
  <si>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</si>
  <si>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</si>
  <si>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</si>
  <si>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</si>
  <si>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</si>
  <si>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</si>
  <si>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</si>
  <si>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</si>
  <si>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</si>
  <si>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</si>
  <si>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</si>
  <si>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</si>
  <si>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</si>
  <si>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</si>
  <si>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</si>
  <si>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</si>
  <si>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</si>
  <si>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</si>
  <si>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</si>
  <si>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</si>
  <si>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</si>
  <si>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</si>
  <si>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</si>
  <si>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</si>
  <si>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</si>
  <si>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</si>
  <si>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</si>
  <si>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</si>
  <si>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</si>
  <si>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</si>
  <si>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</si>
  <si>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</si>
  <si>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</si>
  <si>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</si>
  <si>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</si>
  <si>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</si>
  <si>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</si>
  <si>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</si>
  <si>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</si>
  <si>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</si>
  <si>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</si>
  <si>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</si>
  <si>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</si>
  <si>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</si>
  <si>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</si>
  <si>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</si>
  <si>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</si>
  <si>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</si>
  <si>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</si>
  <si>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</si>
  <si>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</si>
  <si>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</si>
  <si>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</si>
  <si>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</si>
  <si>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</si>
  <si>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</si>
  <si>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</si>
  <si>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</si>
  <si>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</si>
  <si>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</si>
  <si>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</si>
  <si>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</si>
  <si>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</si>
  <si>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</si>
  <si>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</si>
  <si>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</si>
  <si>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</si>
  <si>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</si>
  <si>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</si>
  <si>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</si>
  <si>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</si>
  <si>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</si>
  <si>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</si>
  <si>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</si>
  <si>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</si>
  <si>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</si>
  <si>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</si>
  <si>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</si>
  <si>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</si>
  <si>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</si>
  <si>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</si>
  <si>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</si>
  <si>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</si>
  <si>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</si>
  <si>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</si>
  <si>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</si>
  <si>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</si>
  <si>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</si>
  <si>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</si>
  <si>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</si>
  <si>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</si>
  <si>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</si>
  <si>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</si>
  <si>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</si>
  <si>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</si>
  <si>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</si>
  <si>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</si>
  <si>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</si>
  <si>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</si>
  <si>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</si>
  <si>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</si>
  <si>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</si>
  <si>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</si>
  <si>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</si>
  <si>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</si>
  <si>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</si>
  <si>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</si>
  <si>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</si>
  <si>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</si>
  <si>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</si>
  <si>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</si>
  <si>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</si>
  <si>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</si>
  <si>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</si>
  <si>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</si>
  <si>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</si>
  <si>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</si>
  <si>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</si>
  <si>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</si>
  <si>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</si>
  <si>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</si>
  <si>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</si>
  <si>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</si>
  <si>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</si>
  <si>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</si>
  <si>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</si>
  <si>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</si>
  <si>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</si>
  <si>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</si>
  <si>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</si>
  <si>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</si>
  <si>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</si>
  <si>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</si>
  <si>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</si>
  <si>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</si>
  <si>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</si>
  <si>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</si>
  <si>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</si>
  <si>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</si>
  <si>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</si>
  <si>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</si>
  <si>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</si>
  <si>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</si>
  <si>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</si>
  <si>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</si>
  <si>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</si>
  <si>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</si>
  <si>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</si>
  <si>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</si>
  <si>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</si>
  <si>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</si>
  <si>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</si>
  <si>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</si>
  <si>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</si>
  <si>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</si>
  <si>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</si>
  <si>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</si>
  <si>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</si>
  <si>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</si>
  <si>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</si>
  <si>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</si>
  <si>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</si>
  <si>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</si>
  <si>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</si>
  <si>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</si>
  <si>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</si>
  <si>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</si>
  <si>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</si>
  <si>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</si>
  <si>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</si>
  <si>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</si>
  <si>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</si>
  <si>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</si>
  <si>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</si>
  <si>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</si>
  <si>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</si>
  <si>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</si>
  <si>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</si>
  <si>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</si>
  <si>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</si>
  <si>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</si>
  <si>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</si>
  <si>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</si>
  <si>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</si>
  <si>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</si>
  <si>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</si>
  <si>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</si>
  <si>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</si>
  <si>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</si>
  <si>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</si>
  <si>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</si>
  <si>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</si>
  <si>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</si>
  <si>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</si>
  <si>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</si>
  <si>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</si>
  <si>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</si>
  <si>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</si>
  <si>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</si>
  <si>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</si>
  <si>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</si>
  <si>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</si>
  <si>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</si>
  <si>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</si>
  <si>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</si>
  <si>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</si>
  <si>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</si>
  <si>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</si>
  <si>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</si>
  <si>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</si>
  <si>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</si>
  <si>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</si>
  <si>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</si>
  <si>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</si>
  <si>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</si>
  <si>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</si>
  <si>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</si>
  <si>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</si>
  <si>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</si>
  <si>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</si>
  <si>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</si>
  <si>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</si>
  <si>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</si>
  <si>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</si>
  <si>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</si>
  <si>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</si>
  <si>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</si>
  <si>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</si>
  <si>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</si>
  <si>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</si>
  <si>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</si>
  <si>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</si>
  <si>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</si>
  <si>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</si>
  <si>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</si>
  <si>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</si>
  <si>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</si>
  <si>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</si>
  <si>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</si>
  <si>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</si>
  <si>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</si>
  <si>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</si>
  <si>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</si>
  <si>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</si>
  <si>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</si>
  <si>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</si>
  <si>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</si>
  <si>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</si>
  <si>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</si>
  <si>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</si>
  <si>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</si>
  <si>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</si>
  <si>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</si>
  <si>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</si>
  <si>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</si>
  <si>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</si>
  <si>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</si>
  <si>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</si>
  <si>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</si>
  <si>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</si>
  <si>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</si>
  <si>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</si>
  <si>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</si>
  <si>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</si>
  <si>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</si>
  <si>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</si>
  <si>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</si>
  <si>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</si>
  <si>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</si>
  <si>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</si>
  <si>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</si>
  <si>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</si>
  <si>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</si>
  <si>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</si>
  <si>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</si>
  <si>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</si>
  <si>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</si>
  <si>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</si>
  <si>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</si>
  <si>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</si>
  <si>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</si>
  <si>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</si>
  <si>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</si>
  <si>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</si>
  <si>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</si>
  <si>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</si>
  <si>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</si>
  <si>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</si>
  <si>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</si>
  <si>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</si>
  <si>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</si>
  <si>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</si>
  <si>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</si>
  <si>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</si>
  <si>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</si>
  <si>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</si>
  <si>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</si>
  <si>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</si>
  <si>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</si>
  <si>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</si>
  <si>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</si>
  <si>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</si>
  <si>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</si>
  <si>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</si>
  <si>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</si>
  <si>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</si>
  <si>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</si>
  <si>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</si>
  <si>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</si>
  <si>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</si>
  <si>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</si>
  <si>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</si>
  <si>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</si>
  <si>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</si>
  <si>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</si>
  <si>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</si>
  <si>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</si>
  <si>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</si>
  <si>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</si>
  <si>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</si>
  <si>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</si>
  <si>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</si>
  <si>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</si>
  <si>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</si>
  <si>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</si>
  <si>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</si>
  <si>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</si>
  <si>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</si>
  <si>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</si>
  <si>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</si>
  <si>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</si>
  <si>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</si>
  <si>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</si>
  <si>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</si>
  <si>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</si>
  <si>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</si>
  <si>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</si>
  <si>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</si>
  <si>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</si>
  <si>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</si>
  <si>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</si>
  <si>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</si>
  <si>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</si>
  <si>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</si>
  <si>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</si>
  <si>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</si>
  <si>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</si>
  <si>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</si>
  <si>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</si>
  <si>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</si>
  <si>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</si>
  <si>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</si>
  <si>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</si>
  <si>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</si>
  <si>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</si>
  <si>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</si>
  <si>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</si>
  <si>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</si>
  <si>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</si>
  <si>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</si>
  <si>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</si>
  <si>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</si>
  <si>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</si>
  <si>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</si>
  <si>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</si>
  <si>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</si>
  <si>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</si>
  <si>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</si>
  <si>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</si>
  <si>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</si>
  <si>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</si>
  <si>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</si>
  <si>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</si>
  <si>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</si>
  <si>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</si>
  <si>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</si>
  <si>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</si>
  <si>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</si>
  <si>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</si>
  <si>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</si>
  <si>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</si>
  <si>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</si>
  <si>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</si>
  <si>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</si>
  <si>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</si>
  <si>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</si>
  <si>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</si>
  <si>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</si>
  <si>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</si>
  <si>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</si>
  <si>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</si>
  <si>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</si>
  <si>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</si>
  <si>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</si>
  <si>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</si>
  <si>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</si>
  <si>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</si>
  <si>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</si>
  <si>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</si>
  <si>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</si>
  <si>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</si>
  <si>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</si>
  <si>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</si>
  <si>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</si>
  <si>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</si>
  <si>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</si>
  <si>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</si>
  <si>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</si>
  <si>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</si>
  <si>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</si>
  <si>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</si>
  <si>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</si>
  <si>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</si>
  <si>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</si>
  <si>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</si>
  <si>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</si>
  <si>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</si>
  <si>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</si>
  <si>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</si>
  <si>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</si>
  <si>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</si>
  <si>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</si>
  <si>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</si>
  <si>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</si>
  <si>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</si>
  <si>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</si>
  <si>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</si>
  <si>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</si>
  <si>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</si>
  <si>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</si>
  <si>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</si>
  <si>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</si>
  <si>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</si>
  <si>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</si>
  <si>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</si>
  <si>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</si>
  <si>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</si>
  <si>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</si>
  <si>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</si>
  <si>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</si>
  <si>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</si>
  <si>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</si>
  <si>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</si>
  <si>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</si>
  <si>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</si>
  <si>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</si>
  <si>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</si>
  <si>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</si>
  <si>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</si>
  <si>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</si>
  <si>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</si>
  <si>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</si>
  <si>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</si>
  <si>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</si>
  <si>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</si>
  <si>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</si>
  <si>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</si>
  <si>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</si>
  <si>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</si>
  <si>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</si>
  <si>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</si>
  <si>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</si>
  <si>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</si>
  <si>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</si>
  <si>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</si>
  <si>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</si>
  <si>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</si>
  <si>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</si>
  <si>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</si>
  <si>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</si>
  <si>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</si>
  <si>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</si>
  <si>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</si>
  <si>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</si>
  <si>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</si>
  <si>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</si>
  <si>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</si>
  <si>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</si>
  <si>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</si>
  <si>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</si>
  <si>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</si>
  <si>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</si>
  <si>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</si>
  <si>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</si>
  <si>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</si>
  <si>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</si>
  <si>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</si>
  <si>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</si>
  <si>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</si>
  <si>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</si>
  <si>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</si>
  <si>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</si>
  <si>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</si>
  <si>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</si>
  <si>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</si>
  <si>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</si>
  <si>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</si>
  <si>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</si>
  <si>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</si>
  <si>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</si>
  <si>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</si>
  <si>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</si>
  <si>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</si>
  <si>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</si>
  <si>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</si>
  <si>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</si>
  <si>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</si>
  <si>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</si>
  <si>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</si>
  <si>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</si>
  <si>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</si>
  <si>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</si>
  <si>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</si>
  <si>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</si>
  <si>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</si>
  <si>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</si>
  <si>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</si>
  <si>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</si>
  <si>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</si>
  <si>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</si>
  <si>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</si>
  <si>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</si>
  <si>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</si>
  <si>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</si>
  <si>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</si>
  <si>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</si>
  <si>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</si>
  <si>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</si>
  <si>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</si>
  <si>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</si>
  <si>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</si>
  <si>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</si>
  <si>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</si>
  <si>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</si>
  <si>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</si>
  <si>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</si>
  <si>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</si>
  <si>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</si>
  <si>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</si>
  <si>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</si>
  <si>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</si>
  <si>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</si>
  <si>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</si>
  <si>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</si>
  <si>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</si>
  <si>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</si>
  <si>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</si>
  <si>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</si>
  <si>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</si>
  <si>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</si>
  <si>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</si>
  <si>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</si>
  <si>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</si>
  <si>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</si>
  <si>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</si>
  <si>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</si>
  <si>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</si>
  <si>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</si>
  <si>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</si>
  <si>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</si>
  <si>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</si>
  <si>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</si>
  <si>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</si>
  <si>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</si>
  <si>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</si>
  <si>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</si>
  <si>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</si>
  <si>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</si>
  <si>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</si>
  <si>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</si>
  <si>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</si>
  <si>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</si>
  <si>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</si>
  <si>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</si>
  <si>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</si>
  <si>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</si>
  <si>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</si>
  <si>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</si>
  <si>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</si>
  <si>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</si>
  <si>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</si>
  <si>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</si>
  <si>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</si>
  <si>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</si>
  <si>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</si>
  <si>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</si>
  <si>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</si>
  <si>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</si>
  <si>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</si>
  <si>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</si>
  <si>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</si>
  <si>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</si>
  <si>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</si>
  <si>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</si>
  <si>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</si>
  <si>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</si>
  <si>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</si>
  <si>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</si>
  <si>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</si>
  <si>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</si>
  <si>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</si>
  <si>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</si>
  <si>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</si>
  <si>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</si>
  <si>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</si>
  <si>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</si>
  <si>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</si>
  <si>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</si>
  <si>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</si>
  <si>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</si>
  <si>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</si>
  <si>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</si>
  <si>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</si>
  <si>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</si>
  <si>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</si>
  <si>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</si>
  <si>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</si>
  <si>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</si>
  <si>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</si>
  <si>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</si>
  <si>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</si>
  <si>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</si>
  <si>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</si>
  <si>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</si>
  <si>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</si>
  <si>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</si>
  <si>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</si>
  <si>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</si>
  <si>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</si>
  <si>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</si>
  <si>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</si>
  <si>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</si>
  <si>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</si>
  <si>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</si>
  <si>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</si>
  <si>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</si>
  <si>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</si>
  <si>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</si>
  <si>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</si>
  <si>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</si>
  <si>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</si>
  <si>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</si>
  <si>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</si>
  <si>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</si>
  <si>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</si>
  <si>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</si>
  <si>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</si>
  <si>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</si>
  <si>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</si>
  <si>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</si>
  <si>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</si>
  <si>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</si>
  <si>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</si>
  <si>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</si>
  <si>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</si>
  <si>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</si>
  <si>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</si>
  <si>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</si>
  <si>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</si>
  <si>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</si>
  <si>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</si>
  <si>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</si>
  <si>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</si>
  <si>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</si>
  <si>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</si>
  <si>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</si>
  <si>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</si>
  <si>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</si>
  <si>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</si>
  <si>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</si>
  <si>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</si>
  <si>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</si>
  <si>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</si>
  <si>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</si>
  <si>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</si>
  <si>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</si>
  <si>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</si>
  <si>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</si>
  <si>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</si>
  <si>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</si>
  <si>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</si>
  <si>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</si>
  <si>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</si>
  <si>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</si>
  <si>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</si>
  <si>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</si>
  <si>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</si>
  <si>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</si>
  <si>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</si>
  <si>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</si>
  <si>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</si>
  <si>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</si>
  <si>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</si>
  <si>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</si>
  <si>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</si>
  <si>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</si>
  <si>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</si>
  <si>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</si>
  <si>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</si>
  <si>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</si>
  <si>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</si>
  <si>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</si>
  <si>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</si>
  <si>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</si>
  <si>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</si>
  <si>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</si>
  <si>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</si>
  <si>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</si>
  <si>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</si>
  <si>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</si>
  <si>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</si>
  <si>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</si>
  <si>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</si>
  <si>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</si>
  <si>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</si>
  <si>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</si>
  <si>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</si>
  <si>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</si>
  <si>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</si>
  <si>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</si>
  <si>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</si>
  <si>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</si>
  <si>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</si>
  <si>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</si>
  <si>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</si>
  <si>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</si>
  <si>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</si>
  <si>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</si>
  <si>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</si>
  <si>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</si>
  <si>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</si>
  <si>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</si>
  <si>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</si>
  <si>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</si>
  <si>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</si>
  <si>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</si>
  <si>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</si>
  <si>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</si>
  <si>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</si>
  <si>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</si>
  <si>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</si>
  <si>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</si>
  <si>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</si>
  <si>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</si>
  <si>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</si>
  <si>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</si>
  <si>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</si>
  <si>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</si>
  <si>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</si>
  <si>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</si>
  <si>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</si>
  <si>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</si>
  <si>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</si>
  <si>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</si>
  <si>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</si>
  <si>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</si>
  <si>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</si>
  <si>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</si>
  <si>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</si>
  <si>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</si>
  <si>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</si>
  <si>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</si>
  <si>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</si>
  <si>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</si>
  <si>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</si>
  <si>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</si>
  <si>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</si>
  <si>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</si>
  <si>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</si>
  <si>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</si>
  <si>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</si>
  <si>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</si>
  <si>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</si>
  <si>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</si>
  <si>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</si>
  <si>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</si>
  <si>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</si>
  <si>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</si>
  <si>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</si>
  <si>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</si>
  <si>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</si>
  <si>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</si>
  <si>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</si>
  <si>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</si>
  <si>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</si>
  <si>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</si>
  <si>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</si>
  <si>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</si>
  <si>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</si>
  <si>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</si>
  <si>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</si>
  <si>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</si>
  <si>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</si>
  <si>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</si>
  <si>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</si>
  <si>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</si>
  <si>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</si>
  <si>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</si>
  <si>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</si>
  <si>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</si>
  <si>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</si>
  <si>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</si>
  <si>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</si>
  <si>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</si>
  <si>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</si>
  <si>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</si>
  <si>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</si>
  <si>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</si>
  <si>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</si>
  <si>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</si>
  <si>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</si>
  <si>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</si>
  <si>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</si>
  <si>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</si>
  <si>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</si>
  <si>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</si>
  <si>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</si>
  <si>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</si>
  <si>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</si>
  <si>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</si>
  <si>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</si>
  <si>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</si>
  <si>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</si>
  <si>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</si>
  <si>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</si>
  <si>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</si>
  <si>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</si>
  <si>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</si>
  <si>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</si>
  <si>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</si>
  <si>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</si>
  <si>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</si>
  <si>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</si>
  <si>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</si>
  <si>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</si>
  <si>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</si>
  <si>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</si>
  <si>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</si>
  <si>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</si>
  <si>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</si>
  <si>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</si>
  <si>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</si>
  <si>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</si>
  <si>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</si>
  <si>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</si>
  <si>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</si>
  <si>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</si>
  <si>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</si>
  <si>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</si>
  <si>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</si>
  <si>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</si>
  <si>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</si>
  <si>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</si>
  <si>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</si>
  <si>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</si>
  <si>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</si>
  <si>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</si>
  <si>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</si>
  <si>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</si>
  <si>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</si>
  <si>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</si>
  <si>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</si>
  <si>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</si>
  <si>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</si>
  <si>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</si>
  <si>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</si>
  <si>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</si>
  <si>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</si>
  <si>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</si>
  <si>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</si>
  <si>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</si>
  <si>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</si>
  <si>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</si>
  <si>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</si>
  <si>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</si>
  <si>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</si>
  <si>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</si>
  <si>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</si>
  <si>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</si>
  <si>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</si>
  <si>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</si>
  <si>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</si>
  <si>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</si>
  <si>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</si>
  <si>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</si>
  <si>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</si>
  <si>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</si>
  <si>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</si>
  <si>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</si>
  <si>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</si>
  <si>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</si>
  <si>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</si>
  <si>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</si>
  <si>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</si>
  <si>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</si>
  <si>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</si>
  <si>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</si>
  <si>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</si>
  <si>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</si>
  <si>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</si>
  <si>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</si>
  <si>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</si>
  <si>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</si>
  <si>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</si>
  <si>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</si>
  <si>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</si>
  <si>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</si>
  <si>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</si>
  <si>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</si>
  <si>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</si>
  <si>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</si>
  <si>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</si>
  <si>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</si>
  <si>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</si>
  <si>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</si>
  <si>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</si>
  <si>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</si>
  <si>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</si>
  <si>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</si>
  <si>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</si>
  <si>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</si>
  <si>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</si>
  <si>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</si>
  <si>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</si>
  <si>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</si>
  <si>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</si>
  <si>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</si>
  <si>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</si>
  <si>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</si>
  <si>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</si>
  <si>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</si>
  <si>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</si>
  <si>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</si>
  <si>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</si>
  <si>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</si>
  <si>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</si>
  <si>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</si>
  <si>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</si>
  <si>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</si>
  <si>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</si>
  <si>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</si>
  <si>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</si>
  <si>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</si>
  <si>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</si>
  <si>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</si>
  <si>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</si>
  <si>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</si>
  <si>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</si>
  <si>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</si>
  <si>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</si>
  <si>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</si>
  <si>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</si>
  <si>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</si>
  <si>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</si>
  <si>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</si>
  <si>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</si>
  <si>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</si>
  <si>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</si>
  <si>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</si>
  <si>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</si>
  <si>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</si>
  <si>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</si>
  <si>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</si>
  <si>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</si>
  <si>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</si>
  <si>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</si>
  <si>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</si>
  <si>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</si>
  <si>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</si>
  <si>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</si>
  <si>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</si>
  <si>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</si>
  <si>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</si>
  <si>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</si>
  <si>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</si>
  <si>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</si>
  <si>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</si>
  <si>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</si>
  <si>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</si>
  <si>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</si>
  <si>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</si>
  <si>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</si>
  <si>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</si>
  <si>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</si>
  <si>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</si>
  <si>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</si>
  <si>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</si>
  <si>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</si>
  <si>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</si>
  <si>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</si>
  <si>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</si>
  <si>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</si>
  <si>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</si>
  <si>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</si>
  <si>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</si>
  <si>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</si>
  <si>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</si>
  <si>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</si>
  <si>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</si>
  <si>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</si>
  <si>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</si>
  <si>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</si>
  <si>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</si>
  <si>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</si>
  <si>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</si>
  <si>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</si>
  <si>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</si>
  <si>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</si>
  <si>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</si>
  <si>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</si>
  <si>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</si>
  <si>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</si>
  <si>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</si>
  <si>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</si>
  <si>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</si>
  <si>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</si>
  <si>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</si>
  <si>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</si>
  <si>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</si>
  <si>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</si>
  <si>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</si>
  <si>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</si>
  <si>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</si>
  <si>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</si>
  <si>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</si>
  <si>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</si>
  <si>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</si>
  <si>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</si>
  <si>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</si>
  <si>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</si>
  <si>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</si>
  <si>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</si>
  <si>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</si>
  <si>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</si>
  <si>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</si>
  <si>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</si>
  <si>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</si>
  <si>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</si>
  <si>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</si>
  <si>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</si>
  <si>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</si>
  <si>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</si>
  <si>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</si>
  <si>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</si>
  <si>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</si>
  <si>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</si>
  <si>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</si>
  <si>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</si>
  <si>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</si>
  <si>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</si>
  <si>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</si>
  <si>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</si>
  <si>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</si>
  <si>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</si>
  <si>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</si>
  <si>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</si>
  <si>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</si>
  <si>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</si>
  <si>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</si>
  <si>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</si>
  <si>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</si>
  <si>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</si>
  <si>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</si>
  <si>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</si>
  <si>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</si>
  <si>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</si>
  <si>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</si>
  <si>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</si>
  <si>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</si>
  <si>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</si>
  <si>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</si>
  <si>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</si>
  <si>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</si>
  <si>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</si>
  <si>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</si>
  <si>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</si>
  <si>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</si>
  <si>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</si>
  <si>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</si>
  <si>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</si>
  <si>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</si>
  <si>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</si>
  <si>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</si>
  <si>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</si>
  <si>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</si>
  <si>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</si>
  <si>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</si>
  <si>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</si>
  <si>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</si>
  <si>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</si>
  <si>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</si>
  <si>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</si>
  <si>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</si>
  <si>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</si>
  <si>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</si>
  <si>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</si>
  <si>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</si>
  <si>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</si>
  <si>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</si>
  <si>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</si>
  <si>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</si>
  <si>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</si>
  <si>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</si>
  <si>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</si>
  <si>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</si>
  <si>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</si>
  <si>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</si>
  <si>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</si>
  <si>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</si>
  <si>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</si>
  <si>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</si>
  <si>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</si>
  <si>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</si>
  <si>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</si>
  <si>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</si>
  <si>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</si>
  <si>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</si>
  <si>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</si>
  <si>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</si>
  <si>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</si>
  <si>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</si>
  <si>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</si>
  <si>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</si>
  <si>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</si>
  <si>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</si>
  <si>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</si>
  <si>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</si>
  <si>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</si>
  <si>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</si>
  <si>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</si>
  <si>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</si>
  <si>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CVJETNO NASELJE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</si>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</sst>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0"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1730362.6699999997</v>
      </c>
      <c r="D2" s="7">
        <f>'PR-RAS'!E6</f>
        <v>2311154.11</v>
      </c>
      <c r="E2" s="7">
        <v>0</v>
      </c>
      <c r="F2" s="7">
        <v>0</v>
      </c>
      <c r="G2" s="8">
        <f t="shared" ref="G2:G274" si="0">(B2/1000)*(C2*1+D2*2)</f>
        <v>6352.6708899999994</v>
      </c>
      <c r="H2" s="8">
        <f t="shared" ref="H2:H274" si="1">ABS(C2-ROUND(C2,0))+ABS(D2-ROUND(D2,0))</f>
        <v>0.44000000017695129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1211069.21</v>
      </c>
      <c r="D45" s="2">
        <f>'PR-RAS'!E49</f>
        <v>1317597.93</v>
      </c>
      <c r="E45" s="2">
        <v>0</v>
      </c>
      <c r="F45" s="2">
        <v>0</v>
      </c>
      <c r="G45" s="3">
        <f t="shared" si="0"/>
        <v>169235.66307999997</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1210864.21</v>
      </c>
      <c r="D64" s="2">
        <f>'PR-RAS'!E68</f>
        <v>1317422.93</v>
      </c>
      <c r="E64" s="2">
        <v>0</v>
      </c>
      <c r="F64" s="2">
        <v>0</v>
      </c>
      <c r="G64" s="3">
        <f t="shared" si="0"/>
        <v>242279.73441</v>
      </c>
      <c r="H64" s="3">
        <f t="shared" si="1"/>
        <v>0.28000000002793968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1179957.6599999999</v>
      </c>
      <c r="D65" s="2">
        <f>'PR-RAS'!E69</f>
        <v>1290093.27</v>
      </c>
      <c r="E65" s="2">
        <v>0</v>
      </c>
      <c r="F65" s="2">
        <v>0</v>
      </c>
      <c r="G65" s="3">
        <f t="shared" si="0"/>
        <v>240649.22880000001</v>
      </c>
      <c r="H65" s="3">
        <f t="shared" si="1"/>
        <v>0.61000000010244548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30906.55</v>
      </c>
      <c r="D66" s="2">
        <f>'PR-RAS'!E70</f>
        <v>27329.66</v>
      </c>
      <c r="E66" s="2">
        <v>0</v>
      </c>
      <c r="F66" s="2">
        <v>0</v>
      </c>
      <c r="G66" s="3">
        <f t="shared" si="0"/>
        <v>5561.7815499999997</v>
      </c>
      <c r="H66" s="3">
        <f t="shared" si="1"/>
        <v>0.79000000000087311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205</v>
      </c>
      <c r="D73" s="2">
        <f>'PR-RAS'!E77</f>
        <v>175</v>
      </c>
      <c r="E73" s="2">
        <v>0</v>
      </c>
      <c r="F73" s="2">
        <v>0</v>
      </c>
      <c r="G73" s="3">
        <f t="shared" si="0"/>
        <v>39.959999999999994</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205</v>
      </c>
      <c r="D74" s="2">
        <f>'PR-RAS'!E78</f>
        <v>175</v>
      </c>
      <c r="E74" s="2">
        <v>0</v>
      </c>
      <c r="F74" s="2">
        <v>0</v>
      </c>
      <c r="G74" s="3">
        <f t="shared" si="0"/>
        <v>40.515000000000001</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75605.14</v>
      </c>
      <c r="D102" s="2">
        <f>'PR-RAS'!E106</f>
        <v>73089.16</v>
      </c>
      <c r="E102" s="2">
        <v>0</v>
      </c>
      <c r="F102" s="2">
        <v>0</v>
      </c>
      <c r="G102" s="3">
        <f t="shared" si="0"/>
        <v>22400.129460000004</v>
      </c>
      <c r="H102" s="3">
        <f t="shared" si="1"/>
        <v>0.30000000000291038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75605.14</v>
      </c>
      <c r="D108" s="2">
        <f>'PR-RAS'!E112</f>
        <v>73089.16</v>
      </c>
      <c r="E108" s="2">
        <v>0</v>
      </c>
      <c r="F108" s="2">
        <v>0</v>
      </c>
      <c r="G108" s="3">
        <f t="shared" si="0"/>
        <v>23730.830220000003</v>
      </c>
      <c r="H108" s="3">
        <f t="shared" si="1"/>
        <v>0.30000000000291038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75605.14</v>
      </c>
      <c r="D113" s="2">
        <f>'PR-RAS'!E117</f>
        <v>73089.16</v>
      </c>
      <c r="E113" s="2">
        <v>0</v>
      </c>
      <c r="F113" s="2">
        <v>0</v>
      </c>
      <c r="G113" s="3">
        <f t="shared" si="0"/>
        <v>24839.747520000004</v>
      </c>
      <c r="H113" s="3">
        <f t="shared" si="1"/>
        <v>0.30000000000291038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27446.38</v>
      </c>
      <c r="D121" s="2">
        <f>'PR-RAS'!E125</f>
        <v>9961.2900000000009</v>
      </c>
      <c r="E121" s="2">
        <v>0</v>
      </c>
      <c r="F121" s="2">
        <v>0</v>
      </c>
      <c r="G121" s="3">
        <f t="shared" si="0"/>
        <v>5684.275200000001</v>
      </c>
      <c r="H121" s="3">
        <f t="shared" si="1"/>
        <v>0.67000000000189175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27446.38</v>
      </c>
      <c r="D122" s="2">
        <f>'PR-RAS'!E126</f>
        <v>9961.2900000000009</v>
      </c>
      <c r="E122" s="2">
        <v>0</v>
      </c>
      <c r="F122" s="2">
        <v>0</v>
      </c>
      <c r="G122" s="3">
        <f t="shared" si="0"/>
        <v>5731.6441600000007</v>
      </c>
      <c r="H122" s="3">
        <f t="shared" si="1"/>
        <v>0.67000000000189175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27446.38</v>
      </c>
      <c r="D124" s="2">
        <f>'PR-RAS'!E128</f>
        <v>9961.2900000000009</v>
      </c>
      <c r="E124" s="2">
        <v>0</v>
      </c>
      <c r="F124" s="2">
        <v>0</v>
      </c>
      <c r="G124" s="3">
        <f t="shared" si="0"/>
        <v>5826.3820800000003</v>
      </c>
      <c r="H124" s="3">
        <f t="shared" si="1"/>
        <v>0.67000000000189175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416184.94</v>
      </c>
      <c r="D130" s="2">
        <f>'PR-RAS'!E134</f>
        <v>910066.38</v>
      </c>
      <c r="E130" s="2">
        <v>0</v>
      </c>
      <c r="F130" s="2">
        <v>0</v>
      </c>
      <c r="G130" s="3">
        <f t="shared" si="0"/>
        <v>288484.98330000002</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416184.94</v>
      </c>
      <c r="D131" s="2">
        <f>'PR-RAS'!E135</f>
        <v>910066.38</v>
      </c>
      <c r="E131" s="2">
        <v>0</v>
      </c>
      <c r="F131" s="2">
        <v>0</v>
      </c>
      <c r="G131" s="3">
        <f t="shared" si="0"/>
        <v>290721.30100000004</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406028.95</v>
      </c>
      <c r="D132" s="2">
        <f>'PR-RAS'!E136</f>
        <v>904344.32</v>
      </c>
      <c r="E132" s="2">
        <v>0</v>
      </c>
      <c r="F132" s="2">
        <v>0</v>
      </c>
      <c r="G132" s="3">
        <f t="shared" si="0"/>
        <v>290128.00429000001</v>
      </c>
      <c r="H132" s="3">
        <f t="shared" si="1"/>
        <v>0.36999999993713573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10155.99</v>
      </c>
      <c r="D133" s="2">
        <f>'PR-RAS'!E137</f>
        <v>5722.06</v>
      </c>
      <c r="E133" s="2">
        <v>0</v>
      </c>
      <c r="F133" s="2">
        <v>0</v>
      </c>
      <c r="G133" s="3">
        <f t="shared" si="0"/>
        <v>2851.21452</v>
      </c>
      <c r="H133" s="3">
        <f t="shared" si="1"/>
        <v>7.0000000000618456E-2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57</v>
      </c>
      <c r="D136" s="2">
        <f>'PR-RAS'!E140</f>
        <v>439.35</v>
      </c>
      <c r="E136" s="2">
        <v>0</v>
      </c>
      <c r="F136" s="2">
        <v>0</v>
      </c>
      <c r="G136" s="3">
        <f t="shared" si="0"/>
        <v>126.31950000000002</v>
      </c>
      <c r="H136" s="3">
        <f t="shared" si="1"/>
        <v>0.35000000000002274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57</v>
      </c>
      <c r="D147" s="2">
        <f>'PR-RAS'!E151</f>
        <v>439.35</v>
      </c>
      <c r="E147" s="2">
        <v>0</v>
      </c>
      <c r="F147" s="2">
        <v>0</v>
      </c>
      <c r="G147" s="3">
        <f t="shared" si="0"/>
        <v>136.6122</v>
      </c>
      <c r="H147" s="3">
        <f t="shared" si="1"/>
        <v>0.35000000000002274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1607883.87</v>
      </c>
      <c r="D148" s="2">
        <f>'PR-RAS'!E152</f>
        <v>2248426.9300000002</v>
      </c>
      <c r="E148" s="2">
        <v>0</v>
      </c>
      <c r="F148" s="2">
        <v>0</v>
      </c>
      <c r="G148" s="3">
        <f t="shared" si="0"/>
        <v>897396.44631000003</v>
      </c>
      <c r="H148" s="3">
        <f t="shared" si="1"/>
        <v>0.19999999972060323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1295447.83</v>
      </c>
      <c r="D149" s="2">
        <f>'PR-RAS'!E153</f>
        <v>1456241.48</v>
      </c>
      <c r="E149" s="2">
        <v>0</v>
      </c>
      <c r="F149" s="2">
        <v>0</v>
      </c>
      <c r="G149" s="3">
        <f t="shared" si="0"/>
        <v>622773.75691999996</v>
      </c>
      <c r="H149" s="3">
        <f t="shared" si="1"/>
        <v>0.64999999990686774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1071002.82</v>
      </c>
      <c r="D150" s="2">
        <f>'PR-RAS'!E154</f>
        <v>1223901.9099999999</v>
      </c>
      <c r="E150" s="2">
        <v>0</v>
      </c>
      <c r="F150" s="2">
        <v>0</v>
      </c>
      <c r="G150" s="3">
        <f t="shared" si="0"/>
        <v>524302.18935999996</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1050111.81</v>
      </c>
      <c r="D151" s="2">
        <f>'PR-RAS'!E155</f>
        <v>1203499.8999999999</v>
      </c>
      <c r="E151" s="2">
        <v>0</v>
      </c>
      <c r="F151" s="2">
        <v>0</v>
      </c>
      <c r="G151" s="3">
        <f t="shared" si="0"/>
        <v>518566.74149999995</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17564.189999999999</v>
      </c>
      <c r="D153" s="2">
        <f>'PR-RAS'!E157</f>
        <v>17528.52</v>
      </c>
      <c r="E153" s="2">
        <v>0</v>
      </c>
      <c r="F153" s="2">
        <v>0</v>
      </c>
      <c r="G153" s="3">
        <f t="shared" si="0"/>
        <v>7998.4269599999989</v>
      </c>
      <c r="H153" s="3">
        <f t="shared" si="1"/>
        <v>0.66999999999825377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3326.82</v>
      </c>
      <c r="D154" s="2">
        <f>'PR-RAS'!E158</f>
        <v>2873.49</v>
      </c>
      <c r="E154" s="2">
        <v>0</v>
      </c>
      <c r="F154" s="2">
        <v>0</v>
      </c>
      <c r="G154" s="3">
        <f t="shared" si="0"/>
        <v>1388.2913999999998</v>
      </c>
      <c r="H154" s="3">
        <f t="shared" si="1"/>
        <v>0.66999999999961801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49430.14</v>
      </c>
      <c r="D155" s="2">
        <f>'PR-RAS'!E159</f>
        <v>33003.43</v>
      </c>
      <c r="E155" s="2">
        <v>0</v>
      </c>
      <c r="F155" s="2">
        <v>0</v>
      </c>
      <c r="G155" s="3">
        <f t="shared" si="0"/>
        <v>17777.297999999999</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175014.87</v>
      </c>
      <c r="D156" s="2">
        <f>'PR-RAS'!E160</f>
        <v>199336.14</v>
      </c>
      <c r="E156" s="2">
        <v>0</v>
      </c>
      <c r="F156" s="2">
        <v>0</v>
      </c>
      <c r="G156" s="3">
        <f t="shared" si="0"/>
        <v>88921.508249999999</v>
      </c>
      <c r="H156" s="3">
        <f t="shared" si="1"/>
        <v>0.27000000001862645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175014.87</v>
      </c>
      <c r="D158" s="2">
        <f>'PR-RAS'!E162</f>
        <v>199336.14</v>
      </c>
      <c r="E158" s="2">
        <v>0</v>
      </c>
      <c r="F158" s="2">
        <v>0</v>
      </c>
      <c r="G158" s="3">
        <f t="shared" si="0"/>
        <v>90068.882550000009</v>
      </c>
      <c r="H158" s="3">
        <f t="shared" si="1"/>
        <v>0.27000000001862645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309775.98</v>
      </c>
      <c r="D160" s="2">
        <f>'PR-RAS'!E164</f>
        <v>753666.5199999999</v>
      </c>
      <c r="E160" s="2">
        <v>0</v>
      </c>
      <c r="F160" s="2">
        <v>0</v>
      </c>
      <c r="G160" s="3">
        <f t="shared" si="0"/>
        <v>288920.33417999995</v>
      </c>
      <c r="H160" s="3">
        <f t="shared" si="1"/>
        <v>0.50000000011641532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34707.229999999996</v>
      </c>
      <c r="D161" s="2">
        <f>'PR-RAS'!E165</f>
        <v>37520.689999999995</v>
      </c>
      <c r="E161" s="2">
        <v>0</v>
      </c>
      <c r="F161" s="2">
        <v>0</v>
      </c>
      <c r="G161" s="3">
        <f t="shared" si="0"/>
        <v>17559.777599999998</v>
      </c>
      <c r="H161" s="3">
        <f t="shared" si="1"/>
        <v>0.54000000000087311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5951.14</v>
      </c>
      <c r="D162" s="2">
        <f>'PR-RAS'!E166</f>
        <v>3479.58</v>
      </c>
      <c r="E162" s="2">
        <v>0</v>
      </c>
      <c r="F162" s="2">
        <v>0</v>
      </c>
      <c r="G162" s="3">
        <f t="shared" si="0"/>
        <v>2078.5583000000001</v>
      </c>
      <c r="H162" s="3">
        <f t="shared" si="1"/>
        <v>0.56000000000040018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27924.14</v>
      </c>
      <c r="D163" s="2">
        <f>'PR-RAS'!E167</f>
        <v>30360.05</v>
      </c>
      <c r="E163" s="2">
        <v>0</v>
      </c>
      <c r="F163" s="2">
        <v>0</v>
      </c>
      <c r="G163" s="3">
        <f t="shared" si="0"/>
        <v>14360.36688</v>
      </c>
      <c r="H163" s="3">
        <f t="shared" si="1"/>
        <v>0.18999999999869033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559</v>
      </c>
      <c r="D164" s="2">
        <f>'PR-RAS'!E168</f>
        <v>2783.91</v>
      </c>
      <c r="E164" s="2">
        <v>0</v>
      </c>
      <c r="F164" s="2">
        <v>0</v>
      </c>
      <c r="G164" s="3">
        <f t="shared" si="0"/>
        <v>998.67165999999997</v>
      </c>
      <c r="H164" s="3">
        <f t="shared" si="1"/>
        <v>9.0000000000145519E-2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272.95</v>
      </c>
      <c r="D165" s="2">
        <f>'PR-RAS'!E169</f>
        <v>897.15</v>
      </c>
      <c r="E165" s="2">
        <v>0</v>
      </c>
      <c r="F165" s="2">
        <v>0</v>
      </c>
      <c r="G165" s="3">
        <f t="shared" si="0"/>
        <v>339.029</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143238.04999999999</v>
      </c>
      <c r="D166" s="2">
        <f>'PR-RAS'!E170</f>
        <v>166890.15</v>
      </c>
      <c r="E166" s="2">
        <v>0</v>
      </c>
      <c r="F166" s="2">
        <v>0</v>
      </c>
      <c r="G166" s="3">
        <f t="shared" si="0"/>
        <v>78708.027749999994</v>
      </c>
      <c r="H166" s="3">
        <f t="shared" si="1"/>
        <v>0.1999999999825377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7973.44</v>
      </c>
      <c r="D167" s="2">
        <f>'PR-RAS'!E171</f>
        <v>10579.09</v>
      </c>
      <c r="E167" s="2">
        <v>0</v>
      </c>
      <c r="F167" s="2">
        <v>0</v>
      </c>
      <c r="G167" s="3">
        <f t="shared" si="0"/>
        <v>4835.8489200000004</v>
      </c>
      <c r="H167" s="3">
        <f t="shared" si="1"/>
        <v>0.52999999999974534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91392.51</v>
      </c>
      <c r="D168" s="2">
        <f>'PR-RAS'!E172</f>
        <v>84227.63</v>
      </c>
      <c r="E168" s="2">
        <v>0</v>
      </c>
      <c r="F168" s="2">
        <v>0</v>
      </c>
      <c r="G168" s="3">
        <f t="shared" si="0"/>
        <v>43394.577590000008</v>
      </c>
      <c r="H168" s="3">
        <f t="shared" si="1"/>
        <v>0.86000000000058208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32095.57</v>
      </c>
      <c r="D169" s="2">
        <f>'PR-RAS'!E173</f>
        <v>33497.03</v>
      </c>
      <c r="E169" s="2">
        <v>0</v>
      </c>
      <c r="F169" s="2">
        <v>0</v>
      </c>
      <c r="G169" s="3">
        <f t="shared" si="0"/>
        <v>16647.057840000001</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9189.32</v>
      </c>
      <c r="D170" s="2">
        <f>'PR-RAS'!E174</f>
        <v>37571.15</v>
      </c>
      <c r="E170" s="2">
        <v>0</v>
      </c>
      <c r="F170" s="2">
        <v>0</v>
      </c>
      <c r="G170" s="3">
        <f t="shared" si="0"/>
        <v>14252.04378</v>
      </c>
      <c r="H170" s="3">
        <f t="shared" si="1"/>
        <v>0.47000000000116415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2087.21</v>
      </c>
      <c r="D171" s="2">
        <f>'PR-RAS'!E175</f>
        <v>684.39</v>
      </c>
      <c r="E171" s="2">
        <v>0</v>
      </c>
      <c r="F171" s="2">
        <v>0</v>
      </c>
      <c r="G171" s="3">
        <f t="shared" si="0"/>
        <v>587.51829999999995</v>
      </c>
      <c r="H171" s="3">
        <f t="shared" si="1"/>
        <v>0.60000000000002274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500</v>
      </c>
      <c r="D173" s="2">
        <f>'PR-RAS'!E177</f>
        <v>330.86</v>
      </c>
      <c r="E173" s="2">
        <v>0</v>
      </c>
      <c r="F173" s="2">
        <v>0</v>
      </c>
      <c r="G173" s="3">
        <f t="shared" si="0"/>
        <v>199.81583999999998</v>
      </c>
      <c r="H173" s="3">
        <f t="shared" si="1"/>
        <v>0.13999999999998636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126280.48000000001</v>
      </c>
      <c r="D174" s="2">
        <f>'PR-RAS'!E178</f>
        <v>543274.12</v>
      </c>
      <c r="E174" s="2">
        <v>0</v>
      </c>
      <c r="F174" s="2">
        <v>0</v>
      </c>
      <c r="G174" s="3">
        <f t="shared" si="0"/>
        <v>209819.36855999997</v>
      </c>
      <c r="H174" s="3">
        <f t="shared" si="1"/>
        <v>0.60000000000582077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1454.9</v>
      </c>
      <c r="D175" s="2">
        <f>'PR-RAS'!E179</f>
        <v>1663.5</v>
      </c>
      <c r="E175" s="2">
        <v>0</v>
      </c>
      <c r="F175" s="2">
        <v>0</v>
      </c>
      <c r="G175" s="3">
        <f t="shared" si="0"/>
        <v>832.05059999999992</v>
      </c>
      <c r="H175" s="3">
        <f t="shared" si="1"/>
        <v>0.59999999999990905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38059.11</v>
      </c>
      <c r="D176" s="2">
        <f>'PR-RAS'!E180</f>
        <v>431449.31</v>
      </c>
      <c r="E176" s="2">
        <v>0</v>
      </c>
      <c r="F176" s="2">
        <v>0</v>
      </c>
      <c r="G176" s="3">
        <f t="shared" si="0"/>
        <v>157667.60274999999</v>
      </c>
      <c r="H176" s="3">
        <f t="shared" si="1"/>
        <v>0.41999999999825377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12768.54</v>
      </c>
      <c r="D178" s="2">
        <f>'PR-RAS'!E182</f>
        <v>14155.38</v>
      </c>
      <c r="E178" s="2">
        <v>0</v>
      </c>
      <c r="F178" s="2">
        <v>0</v>
      </c>
      <c r="G178" s="3">
        <f t="shared" si="0"/>
        <v>7271.0361000000003</v>
      </c>
      <c r="H178" s="3">
        <f t="shared" si="1"/>
        <v>0.83999999999832653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3250.86</v>
      </c>
      <c r="D180" s="2">
        <f>'PR-RAS'!E184</f>
        <v>6404.44</v>
      </c>
      <c r="E180" s="2">
        <v>0</v>
      </c>
      <c r="F180" s="2">
        <v>0</v>
      </c>
      <c r="G180" s="3">
        <f t="shared" si="0"/>
        <v>2874.69346</v>
      </c>
      <c r="H180" s="3">
        <f t="shared" si="1"/>
        <v>0.57999999999947249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48432.78</v>
      </c>
      <c r="D181" s="2">
        <f>'PR-RAS'!E185</f>
        <v>44339.32</v>
      </c>
      <c r="E181" s="2">
        <v>0</v>
      </c>
      <c r="F181" s="2">
        <v>0</v>
      </c>
      <c r="G181" s="3">
        <f t="shared" si="0"/>
        <v>24680.055599999996</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7483.57</v>
      </c>
      <c r="D182" s="2">
        <f>'PR-RAS'!E186</f>
        <v>7425.98</v>
      </c>
      <c r="E182" s="2">
        <v>0</v>
      </c>
      <c r="F182" s="2">
        <v>0</v>
      </c>
      <c r="G182" s="3">
        <f t="shared" si="0"/>
        <v>4042.7309299999997</v>
      </c>
      <c r="H182" s="3">
        <f t="shared" si="1"/>
        <v>0.4500000000007276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14830.72</v>
      </c>
      <c r="D183" s="2">
        <f>'PR-RAS'!E187</f>
        <v>37836.19</v>
      </c>
      <c r="E183" s="2">
        <v>0</v>
      </c>
      <c r="F183" s="2">
        <v>0</v>
      </c>
      <c r="G183" s="3">
        <f t="shared" si="0"/>
        <v>16471.564200000001</v>
      </c>
      <c r="H183" s="3">
        <f t="shared" si="1"/>
        <v>0.47000000000298314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3232.61</v>
      </c>
      <c r="E184" s="2">
        <v>0</v>
      </c>
      <c r="F184" s="2">
        <v>0</v>
      </c>
      <c r="G184" s="3">
        <f t="shared" si="0"/>
        <v>1183.13526</v>
      </c>
      <c r="H184" s="3">
        <f t="shared" si="1"/>
        <v>0.38999999999987267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5550.22</v>
      </c>
      <c r="D190" s="2">
        <f>'PR-RAS'!E194</f>
        <v>2748.95</v>
      </c>
      <c r="E190" s="2">
        <v>0</v>
      </c>
      <c r="F190" s="2">
        <v>0</v>
      </c>
      <c r="G190" s="3">
        <f t="shared" si="0"/>
        <v>2088.0946799999997</v>
      </c>
      <c r="H190" s="3">
        <f t="shared" si="1"/>
        <v>0.27000000000043656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3372.2</v>
      </c>
      <c r="D191" s="2">
        <f>'PR-RAS'!E195</f>
        <v>2375.35</v>
      </c>
      <c r="E191" s="2">
        <v>0</v>
      </c>
      <c r="F191" s="2">
        <v>0</v>
      </c>
      <c r="G191" s="3">
        <f t="shared" si="0"/>
        <v>1543.3509999999999</v>
      </c>
      <c r="H191" s="3">
        <f t="shared" si="1"/>
        <v>0.54999999999972715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579.63</v>
      </c>
      <c r="D193" s="2">
        <f>'PR-RAS'!E197</f>
        <v>194.88</v>
      </c>
      <c r="E193" s="2">
        <v>0</v>
      </c>
      <c r="F193" s="2">
        <v>0</v>
      </c>
      <c r="G193" s="3">
        <f t="shared" si="0"/>
        <v>186.12288000000001</v>
      </c>
      <c r="H193" s="3">
        <f t="shared" si="1"/>
        <v>0.49000000000000909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170</v>
      </c>
      <c r="D194" s="2">
        <f>'PR-RAS'!E198</f>
        <v>125</v>
      </c>
      <c r="E194" s="2">
        <v>0</v>
      </c>
      <c r="F194" s="2">
        <v>0</v>
      </c>
      <c r="G194" s="3">
        <f t="shared" si="0"/>
        <v>81.06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1428.39</v>
      </c>
      <c r="D196" s="2">
        <f>'PR-RAS'!E200</f>
        <v>0</v>
      </c>
      <c r="E196" s="2">
        <v>0</v>
      </c>
      <c r="F196" s="2">
        <v>0</v>
      </c>
      <c r="G196" s="3">
        <f t="shared" si="0"/>
        <v>278.53605000000005</v>
      </c>
      <c r="H196" s="3">
        <f t="shared" si="1"/>
        <v>0.39000000000010004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53.72</v>
      </c>
      <c r="E197" s="2">
        <v>0</v>
      </c>
      <c r="F197" s="2">
        <v>0</v>
      </c>
      <c r="G197" s="3">
        <f t="shared" si="0"/>
        <v>21.058240000000001</v>
      </c>
      <c r="H197" s="3">
        <f t="shared" si="1"/>
        <v>0.28000000000000114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1520.61</v>
      </c>
      <c r="D198" s="2">
        <f>'PR-RAS'!E202</f>
        <v>1556.49</v>
      </c>
      <c r="E198" s="2">
        <v>0</v>
      </c>
      <c r="F198" s="2">
        <v>0</v>
      </c>
      <c r="G198" s="3">
        <f t="shared" si="0"/>
        <v>912.81723000000011</v>
      </c>
      <c r="H198" s="3">
        <f t="shared" si="1"/>
        <v>0.88000000000010914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1520.61</v>
      </c>
      <c r="D212" s="2">
        <f>'PR-RAS'!E216</f>
        <v>1556.49</v>
      </c>
      <c r="E212" s="2">
        <v>0</v>
      </c>
      <c r="F212" s="2">
        <v>0</v>
      </c>
      <c r="G212" s="3">
        <f t="shared" si="0"/>
        <v>977.68749000000003</v>
      </c>
      <c r="H212" s="3">
        <f t="shared" si="1"/>
        <v>0.88000000000010914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1520.61</v>
      </c>
      <c r="D213" s="2">
        <f>'PR-RAS'!E217</f>
        <v>1556.49</v>
      </c>
      <c r="E213" s="2">
        <v>0</v>
      </c>
      <c r="F213" s="2">
        <v>0</v>
      </c>
      <c r="G213" s="3">
        <f t="shared" si="0"/>
        <v>982.32108000000005</v>
      </c>
      <c r="H213" s="3">
        <f t="shared" si="1"/>
        <v>0.88000000000010914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506</v>
      </c>
      <c r="E226" s="2">
        <v>0</v>
      </c>
      <c r="F226" s="2">
        <v>0</v>
      </c>
      <c r="G226" s="3">
        <f t="shared" si="0"/>
        <v>227.70000000000002</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506</v>
      </c>
      <c r="E242" s="2">
        <v>0</v>
      </c>
      <c r="F242" s="2">
        <v>0</v>
      </c>
      <c r="G242" s="3">
        <f t="shared" si="0"/>
        <v>243.892</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506</v>
      </c>
      <c r="E243" s="2">
        <v>0</v>
      </c>
      <c r="F243" s="2">
        <v>0</v>
      </c>
      <c r="G243" s="3">
        <f t="shared" si="0"/>
        <v>244.904</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1139.45</v>
      </c>
      <c r="D258" s="2">
        <f>'PR-RAS'!E262</f>
        <v>36456.44</v>
      </c>
      <c r="E258" s="2">
        <v>0</v>
      </c>
      <c r="F258" s="2">
        <v>0</v>
      </c>
      <c r="G258" s="3">
        <f t="shared" si="0"/>
        <v>19031.448810000002</v>
      </c>
      <c r="H258" s="3">
        <f t="shared" si="1"/>
        <v>0.89000000000237378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1139.45</v>
      </c>
      <c r="D265" s="2">
        <f>'PR-RAS'!E269</f>
        <v>36456.44</v>
      </c>
      <c r="E265" s="2">
        <v>0</v>
      </c>
      <c r="F265" s="2">
        <v>0</v>
      </c>
      <c r="G265" s="3">
        <f t="shared" si="0"/>
        <v>19549.815120000003</v>
      </c>
      <c r="H265" s="3">
        <f t="shared" si="1"/>
        <v>0.89000000000237378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170</v>
      </c>
      <c r="D266" s="2">
        <f>'PR-RAS'!E270</f>
        <v>0</v>
      </c>
      <c r="E266" s="2">
        <v>0</v>
      </c>
      <c r="F266" s="2">
        <v>0</v>
      </c>
      <c r="G266" s="3">
        <f t="shared" si="0"/>
        <v>45.050000000000004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969.45</v>
      </c>
      <c r="D267" s="2">
        <f>'PR-RAS'!E271</f>
        <v>36456.44</v>
      </c>
      <c r="E267" s="2">
        <v>0</v>
      </c>
      <c r="F267" s="2">
        <v>0</v>
      </c>
      <c r="G267" s="3">
        <f t="shared" si="0"/>
        <v>19652.699780000003</v>
      </c>
      <c r="H267" s="3">
        <f t="shared" si="1"/>
        <v>0.89000000000237378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1607883.87</v>
      </c>
      <c r="D295" s="2">
        <f>'PR-RAS'!E299</f>
        <v>2248426.9300000002</v>
      </c>
      <c r="E295" s="2">
        <v>0</v>
      </c>
      <c r="F295" s="2">
        <v>0</v>
      </c>
      <c r="G295" s="3">
        <f t="shared" si="12"/>
        <v>1794792.8926200001</v>
      </c>
      <c r="H295" s="3">
        <f t="shared" si="13"/>
        <v>0.19999999972060323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122478.79999999958</v>
      </c>
      <c r="D296" s="2">
        <f>'PR-RAS'!E300</f>
        <v>62727.179999999702</v>
      </c>
      <c r="E296" s="2">
        <v>0</v>
      </c>
      <c r="F296" s="2">
        <v>0</v>
      </c>
      <c r="G296" s="3">
        <f t="shared" si="12"/>
        <v>73140.282199999696</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81101.84</v>
      </c>
      <c r="D298" s="2">
        <f>'PR-RAS'!E302</f>
        <v>120910.75</v>
      </c>
      <c r="E298" s="2">
        <v>0</v>
      </c>
      <c r="F298" s="2">
        <v>0</v>
      </c>
      <c r="G298" s="3">
        <f t="shared" si="12"/>
        <v>95908.231979999982</v>
      </c>
      <c r="H298" s="3">
        <f t="shared" si="13"/>
        <v>0.41000000000349246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99246.18</v>
      </c>
      <c r="E300" s="2">
        <v>0</v>
      </c>
      <c r="F300" s="2">
        <v>0</v>
      </c>
      <c r="G300" s="3">
        <f t="shared" si="12"/>
        <v>59349.215639999995</v>
      </c>
      <c r="H300" s="3">
        <f t="shared" si="13"/>
        <v>0.17999999999301508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536.67999999999995</v>
      </c>
      <c r="E301" s="2">
        <v>0</v>
      </c>
      <c r="F301" s="2">
        <v>0</v>
      </c>
      <c r="G301" s="3">
        <f t="shared" si="12"/>
        <v>322.00799999999998</v>
      </c>
      <c r="H301" s="3">
        <f t="shared" si="13"/>
        <v>0.32000000000005002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82669.89</v>
      </c>
      <c r="D355" s="2">
        <f>'PR-RAS'!E360</f>
        <v>45613.75</v>
      </c>
      <c r="E355" s="2">
        <v>0</v>
      </c>
      <c r="F355" s="2">
        <v>0</v>
      </c>
      <c r="G355" s="3">
        <f t="shared" si="12"/>
        <v>61559.676060000005</v>
      </c>
      <c r="H355" s="3">
        <f t="shared" si="13"/>
        <v>0.36000000000058208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82669.89</v>
      </c>
      <c r="D368" s="2">
        <f>'PR-RAS'!E373</f>
        <v>45613.75</v>
      </c>
      <c r="E368" s="2">
        <v>0</v>
      </c>
      <c r="F368" s="2">
        <v>0</v>
      </c>
      <c r="G368" s="3">
        <f t="shared" si="12"/>
        <v>63820.342130000005</v>
      </c>
      <c r="H368" s="3">
        <f t="shared" si="13"/>
        <v>0.36000000000058208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11615.990000000002</v>
      </c>
      <c r="D374" s="2">
        <f>'PR-RAS'!E379</f>
        <v>17285.48</v>
      </c>
      <c r="E374" s="2">
        <v>0</v>
      </c>
      <c r="F374" s="2">
        <v>0</v>
      </c>
      <c r="G374" s="3">
        <f t="shared" si="12"/>
        <v>17227.732349999998</v>
      </c>
      <c r="H374" s="3">
        <f t="shared" si="13"/>
        <v>0.48999999999796273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2164.46</v>
      </c>
      <c r="D375" s="2">
        <f>'PR-RAS'!E380</f>
        <v>8803.84</v>
      </c>
      <c r="E375" s="2">
        <v>0</v>
      </c>
      <c r="F375" s="2">
        <v>0</v>
      </c>
      <c r="G375" s="3">
        <f t="shared" si="12"/>
        <v>7394.7803599999997</v>
      </c>
      <c r="H375" s="3">
        <f t="shared" si="13"/>
        <v>0.61999999999989086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39</v>
      </c>
      <c r="E376" s="2">
        <v>0</v>
      </c>
      <c r="F376" s="2">
        <v>0</v>
      </c>
      <c r="G376" s="3">
        <f t="shared" si="12"/>
        <v>29.25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773.95</v>
      </c>
      <c r="E377" s="2">
        <v>0</v>
      </c>
      <c r="F377" s="2">
        <v>0</v>
      </c>
      <c r="G377" s="3">
        <f t="shared" si="12"/>
        <v>582.0104</v>
      </c>
      <c r="H377" s="3">
        <f t="shared" si="13"/>
        <v>4.9999999999954525E-2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9451.5300000000007</v>
      </c>
      <c r="D381" s="2">
        <f>'PR-RAS'!E386</f>
        <v>7668.69</v>
      </c>
      <c r="E381" s="2">
        <v>0</v>
      </c>
      <c r="F381" s="2">
        <v>0</v>
      </c>
      <c r="G381" s="3">
        <f t="shared" si="12"/>
        <v>9419.7857999999997</v>
      </c>
      <c r="H381" s="3">
        <f t="shared" si="13"/>
        <v>0.77999999999974534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71053.899999999994</v>
      </c>
      <c r="D388" s="2">
        <f>'PR-RAS'!E393</f>
        <v>28328.27</v>
      </c>
      <c r="E388" s="2">
        <v>0</v>
      </c>
      <c r="F388" s="2">
        <v>0</v>
      </c>
      <c r="G388" s="3">
        <f t="shared" si="12"/>
        <v>49423.940280000003</v>
      </c>
      <c r="H388" s="3">
        <f t="shared" si="13"/>
        <v>0.37000000000625732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71053.899999999994</v>
      </c>
      <c r="D389" s="2">
        <f>'PR-RAS'!E394</f>
        <v>28328.27</v>
      </c>
      <c r="E389" s="2">
        <v>0</v>
      </c>
      <c r="F389" s="2">
        <v>0</v>
      </c>
      <c r="G389" s="3">
        <f t="shared" si="12"/>
        <v>49551.650720000005</v>
      </c>
      <c r="H389" s="3">
        <f t="shared" si="13"/>
        <v>0.37000000000625732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82669.89</v>
      </c>
      <c r="D413" s="2">
        <f>'PR-RAS'!E418</f>
        <v>45613.75</v>
      </c>
      <c r="E413" s="2">
        <v>0</v>
      </c>
      <c r="F413" s="2">
        <v>0</v>
      </c>
      <c r="G413" s="3">
        <f t="shared" si="12"/>
        <v>71645.724679999999</v>
      </c>
      <c r="H413" s="3">
        <f t="shared" si="13"/>
        <v>0.36000000000058208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1730362.6699999997</v>
      </c>
      <c r="D417" s="2">
        <f>'PR-RAS'!E422</f>
        <v>2311154.11</v>
      </c>
      <c r="E417" s="2">
        <v>0</v>
      </c>
      <c r="F417" s="2">
        <v>0</v>
      </c>
      <c r="G417" s="3">
        <f t="shared" si="12"/>
        <v>2642711.0902399998</v>
      </c>
      <c r="H417" s="3">
        <f t="shared" si="13"/>
        <v>0.44000000017695129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1690553.76</v>
      </c>
      <c r="D418" s="2">
        <f>'PR-RAS'!E423</f>
        <v>2294040.6800000002</v>
      </c>
      <c r="E418" s="2">
        <v>0</v>
      </c>
      <c r="F418" s="2">
        <v>0</v>
      </c>
      <c r="G418" s="3">
        <f t="shared" si="12"/>
        <v>2618190.84504</v>
      </c>
      <c r="H418" s="3">
        <f t="shared" si="13"/>
        <v>0.55999999982304871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39808.909999999683</v>
      </c>
      <c r="D419" s="2">
        <f>'PR-RAS'!E424</f>
        <v>17113.429999999702</v>
      </c>
      <c r="E419" s="2">
        <v>0</v>
      </c>
      <c r="F419" s="2">
        <v>0</v>
      </c>
      <c r="G419" s="3">
        <f t="shared" si="12"/>
        <v>30946.951859999615</v>
      </c>
      <c r="H419" s="3">
        <f t="shared" si="13"/>
        <v>0.52000000001862645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81101.84</v>
      </c>
      <c r="D421" s="2">
        <f>'PR-RAS'!E426</f>
        <v>120910.75</v>
      </c>
      <c r="E421" s="2">
        <v>0</v>
      </c>
      <c r="F421" s="2">
        <v>0</v>
      </c>
      <c r="G421" s="3">
        <f t="shared" si="12"/>
        <v>135627.80279999998</v>
      </c>
      <c r="H421" s="3">
        <f t="shared" si="13"/>
        <v>0.41000000000349246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99246.18</v>
      </c>
      <c r="E423" s="2">
        <v>0</v>
      </c>
      <c r="F423" s="2">
        <v>0</v>
      </c>
      <c r="G423" s="3">
        <f t="shared" si="12"/>
        <v>83763.775919999985</v>
      </c>
      <c r="H423" s="3">
        <f t="shared" si="13"/>
        <v>0.17999999999301508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1730362.6699999997</v>
      </c>
      <c r="D637" s="2">
        <f>'PR-RAS'!E643</f>
        <v>2311154.11</v>
      </c>
      <c r="E637" s="2">
        <v>0</v>
      </c>
      <c r="F637" s="2">
        <v>0</v>
      </c>
      <c r="G637" s="3">
        <f t="shared" si="14"/>
        <v>4040298.6860400001</v>
      </c>
      <c r="H637" s="3">
        <f t="shared" si="15"/>
        <v>0.44000000017695129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1690553.76</v>
      </c>
      <c r="D638" s="2">
        <f>'PR-RAS'!E644</f>
        <v>2294040.6800000002</v>
      </c>
      <c r="E638" s="2">
        <v>0</v>
      </c>
      <c r="F638" s="2">
        <v>0</v>
      </c>
      <c r="G638" s="3">
        <f t="shared" si="14"/>
        <v>3999490.5714400001</v>
      </c>
      <c r="H638" s="3">
        <f t="shared" si="15"/>
        <v>0.55999999982304871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39808.909999999683</v>
      </c>
      <c r="D639" s="2">
        <f>'PR-RAS'!E645</f>
        <v>17113.429999999702</v>
      </c>
      <c r="E639" s="2">
        <v>0</v>
      </c>
      <c r="F639" s="2">
        <v>0</v>
      </c>
      <c r="G639" s="3">
        <f t="shared" si="14"/>
        <v>47234.821259999422</v>
      </c>
      <c r="H639" s="3">
        <f t="shared" si="15"/>
        <v>0.52000000001862645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81101.84</v>
      </c>
      <c r="D641" s="2">
        <f>'PR-RAS'!E647</f>
        <v>120910.75</v>
      </c>
      <c r="E641" s="2">
        <v>0</v>
      </c>
      <c r="F641" s="2">
        <v>0</v>
      </c>
      <c r="G641" s="3">
        <f t="shared" si="14"/>
        <v>206670.93759999998</v>
      </c>
      <c r="H641" s="3">
        <f t="shared" si="15"/>
        <v>0.41000000000349246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120910.74999999968</v>
      </c>
      <c r="D643" s="2">
        <f>'PR-RAS'!E649</f>
        <v>138024.1799999997</v>
      </c>
      <c r="E643" s="2">
        <v>0</v>
      </c>
      <c r="F643" s="2">
        <v>0</v>
      </c>
      <c r="G643" s="3">
        <f t="shared" si="14"/>
        <v>254847.74861999939</v>
      </c>
      <c r="H643" s="3">
        <f t="shared" si="15"/>
        <v>0.43000000002211891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125764.52</v>
      </c>
      <c r="D645" s="2">
        <f>'PR-RAS'!E651</f>
        <v>132629.38</v>
      </c>
      <c r="E645" s="2">
        <v>0</v>
      </c>
      <c r="F645" s="2">
        <v>0</v>
      </c>
      <c r="G645" s="3">
        <f t="shared" si="14"/>
        <v>251818.99232000002</v>
      </c>
      <c r="H645" s="3">
        <f t="shared" si="15"/>
        <v>0.86000000000058208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77740.59</v>
      </c>
      <c r="D646" s="2">
        <f>'PR-RAS'!E653</f>
        <v>114696.7</v>
      </c>
      <c r="E646" s="2">
        <v>0</v>
      </c>
      <c r="F646" s="2">
        <v>0</v>
      </c>
      <c r="G646" s="3">
        <f t="shared" si="14"/>
        <v>198101.42355000001</v>
      </c>
      <c r="H646" s="3">
        <f t="shared" si="15"/>
        <v>0.71000000000640284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576882.84</v>
      </c>
      <c r="D647" s="2">
        <f>'PR-RAS'!E654</f>
        <v>706563.17</v>
      </c>
      <c r="E647" s="2">
        <v>0</v>
      </c>
      <c r="F647" s="2">
        <v>0</v>
      </c>
      <c r="G647" s="3">
        <f t="shared" si="14"/>
        <v>1285545.9302800002</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539926.73</v>
      </c>
      <c r="D648" s="2">
        <f>'PR-RAS'!E655</f>
        <v>705672.29</v>
      </c>
      <c r="E648" s="2">
        <v>0</v>
      </c>
      <c r="F648" s="2">
        <v>0</v>
      </c>
      <c r="G648" s="3">
        <f t="shared" si="14"/>
        <v>1262472.5375700002</v>
      </c>
      <c r="H648" s="3">
        <f t="shared" si="15"/>
        <v>0.56000000005587935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114696.69999999995</v>
      </c>
      <c r="D649" s="2">
        <f>'PR-RAS'!E656</f>
        <v>115587.57999999996</v>
      </c>
      <c r="E649" s="2">
        <v>0</v>
      </c>
      <c r="F649" s="2">
        <v>0</v>
      </c>
      <c r="G649" s="3">
        <f t="shared" si="14"/>
        <v>224124.96527999992</v>
      </c>
      <c r="H649" s="3">
        <f t="shared" si="15"/>
        <v>0.72000000008847564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59</v>
      </c>
      <c r="E651" s="2">
        <v>0</v>
      </c>
      <c r="F651" s="2">
        <v>0</v>
      </c>
      <c r="G651" s="3">
        <f t="shared" si="14"/>
        <v>113.75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53</v>
      </c>
      <c r="E653" s="2">
        <v>0</v>
      </c>
      <c r="F653" s="2">
        <v>0</v>
      </c>
      <c r="G653" s="3">
        <f t="shared" si="14"/>
        <v>102.364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1179957.6599999999</v>
      </c>
      <c r="D677" s="2">
        <f>'PR-RAS'!E684</f>
        <v>1290093.27</v>
      </c>
      <c r="E677" s="2">
        <v>0</v>
      </c>
      <c r="F677" s="2">
        <v>0</v>
      </c>
      <c r="G677" s="3">
        <f t="shared" si="14"/>
        <v>2541857.4792000004</v>
      </c>
      <c r="H677" s="3">
        <f t="shared" si="15"/>
        <v>0.61000000010244548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30906.55</v>
      </c>
      <c r="D678" s="2">
        <f>'PR-RAS'!E685</f>
        <v>27329.66</v>
      </c>
      <c r="E678" s="2">
        <v>0</v>
      </c>
      <c r="F678" s="2">
        <v>0</v>
      </c>
      <c r="G678" s="3">
        <f t="shared" si="14"/>
        <v>57928.093990000001</v>
      </c>
      <c r="H678" s="3">
        <f t="shared" si="15"/>
        <v>0.79000000000087311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75605.14</v>
      </c>
      <c r="D717" s="2">
        <f>'PR-RAS'!E724</f>
        <v>73089.16</v>
      </c>
      <c r="E717" s="2">
        <v>0</v>
      </c>
      <c r="F717" s="2">
        <v>0</v>
      </c>
      <c r="G717" s="3">
        <f t="shared" si="14"/>
        <v>158796.95736</v>
      </c>
      <c r="H717" s="3">
        <f t="shared" si="15"/>
        <v>0.30000000000291038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27924.14</v>
      </c>
      <c r="D727" s="2">
        <f>'PR-RAS'!E734</f>
        <v>30360.05</v>
      </c>
      <c r="E727" s="2">
        <v>0</v>
      </c>
      <c r="F727" s="2">
        <v>0</v>
      </c>
      <c r="G727" s="3">
        <f t="shared" si="14"/>
        <v>64355.718239999995</v>
      </c>
      <c r="H727" s="3">
        <f t="shared" si="15"/>
        <v>0.18999999999869033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2428.5700000000002</v>
      </c>
      <c r="D729" s="2">
        <f>'PR-RAS'!E736</f>
        <v>4725</v>
      </c>
      <c r="E729" s="2">
        <v>0</v>
      </c>
      <c r="F729" s="2">
        <v>0</v>
      </c>
      <c r="G729" s="3">
        <f t="shared" si="14"/>
        <v>8647.5989599999994</v>
      </c>
      <c r="H729" s="3">
        <f t="shared" si="15"/>
        <v>0.42999999999983629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595.53</v>
      </c>
      <c r="E730" s="2">
        <v>0</v>
      </c>
      <c r="F730" s="2">
        <v>0</v>
      </c>
      <c r="G730" s="3">
        <f t="shared" si="14"/>
        <v>868.28273999999999</v>
      </c>
      <c r="H730" s="3">
        <f t="shared" si="15"/>
        <v>0.47000000000002728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999.56</v>
      </c>
      <c r="E731" s="2">
        <v>0</v>
      </c>
      <c r="F731" s="2">
        <v>0</v>
      </c>
      <c r="G731" s="3">
        <f t="shared" si="14"/>
        <v>1459.3575999999998</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3372.2</v>
      </c>
      <c r="D734" s="2">
        <f>'PR-RAS'!E741</f>
        <v>2151.4</v>
      </c>
      <c r="E734" s="2">
        <v>0</v>
      </c>
      <c r="F734" s="2">
        <v>0</v>
      </c>
      <c r="G734" s="3">
        <f t="shared" si="14"/>
        <v>5625.7749999999996</v>
      </c>
      <c r="H734" s="3">
        <f t="shared" si="15"/>
        <v>0.59999999999990905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170</v>
      </c>
      <c r="D843" s="2">
        <f>'PR-RAS'!E850</f>
        <v>0</v>
      </c>
      <c r="E843" s="2">
        <v>0</v>
      </c>
      <c r="F843" s="2">
        <v>0</v>
      </c>
      <c r="G843" s="3">
        <f t="shared" si="34"/>
        <v>143.13999999999999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969.45</v>
      </c>
      <c r="D848" s="2">
        <f>'PR-RAS'!E855</f>
        <v>36456.44</v>
      </c>
      <c r="E848" s="2">
        <v>0</v>
      </c>
      <c r="F848" s="2">
        <v>0</v>
      </c>
      <c r="G848" s="3">
        <f t="shared" si="34"/>
        <v>62578.333509999997</v>
      </c>
      <c r="H848" s="3">
        <f t="shared" si="35"/>
        <v>0.89000000000237378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982195.20999999973</v>
      </c>
      <c r="D1011" s="7">
        <f>BILANCA!E6</f>
        <v>1000127.9999999998</v>
      </c>
      <c r="E1011" s="7">
        <v>0</v>
      </c>
      <c r="F1011" s="7">
        <v>0</v>
      </c>
      <c r="G1011" s="8">
        <f t="shared" ref="G1011:G1306" si="38">B1011/1000*C1011+B1011/500*D1011</f>
        <v>2982.4512099999993</v>
      </c>
      <c r="H1011" s="8">
        <f t="shared" si="35"/>
        <v>0.2099999999627471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741733.98999999964</v>
      </c>
      <c r="D1012" s="2">
        <f>BILANCA!E7</f>
        <v>751911.0399999998</v>
      </c>
      <c r="E1012" s="2">
        <v>0</v>
      </c>
      <c r="F1012" s="2">
        <v>0</v>
      </c>
      <c r="G1012" s="3">
        <f t="shared" si="38"/>
        <v>4491.1121399999984</v>
      </c>
      <c r="H1012" s="3">
        <f t="shared" si="35"/>
        <v>5.0000000162981451E-2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741733.98999999964</v>
      </c>
      <c r="D1017" s="2">
        <f>BILANCA!E12</f>
        <v>751911.0399999998</v>
      </c>
      <c r="E1017" s="2">
        <v>0</v>
      </c>
      <c r="F1017" s="2">
        <v>0</v>
      </c>
      <c r="G1017" s="3">
        <f t="shared" si="38"/>
        <v>15718.892489999995</v>
      </c>
      <c r="H1017" s="3">
        <f t="shared" si="35"/>
        <v>5.0000000162981451E-2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505048.15999999968</v>
      </c>
      <c r="D1018" s="2">
        <f>BILANCA!E13</f>
        <v>496690.99999999977</v>
      </c>
      <c r="E1018" s="2">
        <v>0</v>
      </c>
      <c r="F1018" s="2">
        <v>0</v>
      </c>
      <c r="G1018" s="3">
        <f t="shared" si="38"/>
        <v>11987.441279999995</v>
      </c>
      <c r="H1018" s="3">
        <f t="shared" si="35"/>
        <v>0.15999999991618097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2176479.2599999998</v>
      </c>
      <c r="D1020" s="2">
        <f>BILANCA!E15</f>
        <v>2176479.2599999998</v>
      </c>
      <c r="E1020" s="2">
        <v>0</v>
      </c>
      <c r="F1020" s="2">
        <v>0</v>
      </c>
      <c r="G1020" s="3">
        <f t="shared" si="38"/>
        <v>65294.377799999987</v>
      </c>
      <c r="H1020" s="3">
        <f t="shared" si="35"/>
        <v>0.51999999955296516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1671431.1</v>
      </c>
      <c r="D1023" s="2">
        <f>BILANCA!E18</f>
        <v>1679788.26</v>
      </c>
      <c r="E1023" s="2">
        <v>0</v>
      </c>
      <c r="F1023" s="2">
        <v>0</v>
      </c>
      <c r="G1023" s="3">
        <f t="shared" si="38"/>
        <v>65403.09906</v>
      </c>
      <c r="H1023" s="3">
        <f t="shared" si="35"/>
        <v>0.36000000010244548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181928.08</v>
      </c>
      <c r="D1024" s="2">
        <f>BILANCA!E19</f>
        <v>196424.05000000002</v>
      </c>
      <c r="E1024" s="2">
        <v>0</v>
      </c>
      <c r="F1024" s="2">
        <v>0</v>
      </c>
      <c r="G1024" s="3">
        <f t="shared" si="38"/>
        <v>8046.8665200000005</v>
      </c>
      <c r="H1024" s="3">
        <f t="shared" si="35"/>
        <v>0.13000000000465661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267955</v>
      </c>
      <c r="D1025" s="2">
        <f>BILANCA!E20</f>
        <v>276758.84000000003</v>
      </c>
      <c r="E1025" s="2">
        <v>0</v>
      </c>
      <c r="F1025" s="2">
        <v>0</v>
      </c>
      <c r="G1025" s="3">
        <f t="shared" si="38"/>
        <v>12322.090199999999</v>
      </c>
      <c r="H1025" s="3">
        <f t="shared" si="35"/>
        <v>0.15999999997438863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39</v>
      </c>
      <c r="E1026" s="2">
        <v>0</v>
      </c>
      <c r="F1026" s="2">
        <v>0</v>
      </c>
      <c r="G1026" s="3">
        <f t="shared" si="38"/>
        <v>1.248</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773.95</v>
      </c>
      <c r="E1027" s="2">
        <v>0</v>
      </c>
      <c r="F1027" s="2">
        <v>0</v>
      </c>
      <c r="G1027" s="3">
        <f t="shared" si="38"/>
        <v>26.314300000000003</v>
      </c>
      <c r="H1027" s="3">
        <f t="shared" si="35"/>
        <v>4.9999999999954525E-2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59198.79</v>
      </c>
      <c r="D1031" s="2">
        <f>BILANCA!E26</f>
        <v>66867.679999999993</v>
      </c>
      <c r="E1031" s="2">
        <v>0</v>
      </c>
      <c r="F1031" s="2">
        <v>0</v>
      </c>
      <c r="G1031" s="3">
        <f t="shared" si="38"/>
        <v>4051.61715</v>
      </c>
      <c r="H1031" s="3">
        <f t="shared" si="35"/>
        <v>0.5300000000061118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145225.71</v>
      </c>
      <c r="D1033" s="2">
        <f>BILANCA!E28</f>
        <v>148015.42000000001</v>
      </c>
      <c r="E1033" s="2">
        <v>0</v>
      </c>
      <c r="F1033" s="2">
        <v>0</v>
      </c>
      <c r="G1033" s="3">
        <f t="shared" si="38"/>
        <v>10148.90065</v>
      </c>
      <c r="H1033" s="3">
        <f t="shared" si="35"/>
        <v>0.71000000002095476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54757.75</v>
      </c>
      <c r="D1040" s="2">
        <f>BILANCA!E35</f>
        <v>58795.99</v>
      </c>
      <c r="E1040" s="2">
        <v>0</v>
      </c>
      <c r="F1040" s="2">
        <v>0</v>
      </c>
      <c r="G1040" s="3">
        <f t="shared" si="38"/>
        <v>5170.4919</v>
      </c>
      <c r="H1040" s="3">
        <f t="shared" si="35"/>
        <v>0.26000000000203727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54757.75</v>
      </c>
      <c r="D1041" s="2">
        <f>BILANCA!E36</f>
        <v>58795.99</v>
      </c>
      <c r="E1041" s="2">
        <v>0</v>
      </c>
      <c r="F1041" s="2">
        <v>0</v>
      </c>
      <c r="G1041" s="3">
        <f t="shared" si="38"/>
        <v>5342.8416299999999</v>
      </c>
      <c r="H1041" s="3">
        <f t="shared" si="35"/>
        <v>0.26000000000203727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34277.980000000003</v>
      </c>
      <c r="D1058" s="2">
        <f>BILANCA!E53</f>
        <v>34962.370000000003</v>
      </c>
      <c r="E1058" s="2">
        <v>0</v>
      </c>
      <c r="F1058" s="2">
        <v>0</v>
      </c>
      <c r="G1058" s="3">
        <f t="shared" si="38"/>
        <v>5001.73056</v>
      </c>
      <c r="H1058" s="3">
        <f t="shared" si="35"/>
        <v>0.38999999999941792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34277.980000000003</v>
      </c>
      <c r="D1060" s="2">
        <f>BILANCA!E55</f>
        <v>34962.370000000003</v>
      </c>
      <c r="E1060" s="2">
        <v>0</v>
      </c>
      <c r="F1060" s="2">
        <v>0</v>
      </c>
      <c r="G1060" s="3">
        <f t="shared" si="38"/>
        <v>5210.1360000000004</v>
      </c>
      <c r="H1060" s="3">
        <f t="shared" si="35"/>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240461.22000000003</v>
      </c>
      <c r="D1074" s="2">
        <f>BILANCA!E69</f>
        <v>248216.96000000002</v>
      </c>
      <c r="E1074" s="2">
        <v>0</v>
      </c>
      <c r="F1074" s="2">
        <v>0</v>
      </c>
      <c r="G1074" s="3">
        <f t="shared" si="38"/>
        <v>47161.288960000005</v>
      </c>
      <c r="H1074" s="3">
        <f t="shared" si="35"/>
        <v>0.26000000000931323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114696.70000000001</v>
      </c>
      <c r="D1075" s="2">
        <f>BILANCA!E70</f>
        <v>115587.58</v>
      </c>
      <c r="E1075" s="2">
        <v>0</v>
      </c>
      <c r="F1075" s="2">
        <v>0</v>
      </c>
      <c r="G1075" s="3">
        <f t="shared" si="38"/>
        <v>22481.670900000001</v>
      </c>
      <c r="H1075" s="3">
        <f t="shared" si="35"/>
        <v>0.71999999998661224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114580.74</v>
      </c>
      <c r="D1076" s="2">
        <f>BILANCA!E71</f>
        <v>115587.58</v>
      </c>
      <c r="E1076" s="2">
        <v>0</v>
      </c>
      <c r="F1076" s="2">
        <v>0</v>
      </c>
      <c r="G1076" s="3">
        <f t="shared" si="38"/>
        <v>22819.889400000004</v>
      </c>
      <c r="H1076" s="3">
        <f t="shared" si="35"/>
        <v>0.67999999999301508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114580.74</v>
      </c>
      <c r="D1078" s="2">
        <f>BILANCA!E73</f>
        <v>115587.58</v>
      </c>
      <c r="E1078" s="2">
        <v>0</v>
      </c>
      <c r="F1078" s="2">
        <v>0</v>
      </c>
      <c r="G1078" s="3">
        <f t="shared" si="38"/>
        <v>23511.4012</v>
      </c>
      <c r="H1078" s="3">
        <f t="shared" si="35"/>
        <v>0.67999999999301508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115.96</v>
      </c>
      <c r="D1085" s="2">
        <f>BILANCA!E80</f>
        <v>0</v>
      </c>
      <c r="E1085" s="2">
        <v>0</v>
      </c>
      <c r="F1085" s="2">
        <v>0</v>
      </c>
      <c r="G1085" s="3">
        <f t="shared" si="38"/>
        <v>8.6969999999999992</v>
      </c>
      <c r="H1085" s="3">
        <f t="shared" si="35"/>
        <v>4.0000000000006253E-2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125764.52</v>
      </c>
      <c r="D1176" s="2">
        <f>BILANCA!E171</f>
        <v>132629.38</v>
      </c>
      <c r="E1176" s="2">
        <v>0</v>
      </c>
      <c r="F1176" s="2">
        <v>0</v>
      </c>
      <c r="G1176" s="3">
        <f t="shared" si="38"/>
        <v>64909.864480000004</v>
      </c>
      <c r="H1176" s="3">
        <f t="shared" si="41"/>
        <v>0.86000000000058208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125764.52</v>
      </c>
      <c r="D1177" s="2">
        <f>BILANCA!E172</f>
        <v>132629.38</v>
      </c>
      <c r="E1177" s="2">
        <v>0</v>
      </c>
      <c r="F1177" s="2">
        <v>0</v>
      </c>
      <c r="G1177" s="3">
        <f t="shared" si="38"/>
        <v>65300.887760000012</v>
      </c>
      <c r="H1177" s="3">
        <f t="shared" si="41"/>
        <v>0.86000000000058208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982195.21</v>
      </c>
      <c r="D1180" s="2">
        <f>BILANCA!E176</f>
        <v>1000128</v>
      </c>
      <c r="E1180" s="2">
        <v>0</v>
      </c>
      <c r="F1180" s="2">
        <v>0</v>
      </c>
      <c r="G1180" s="3">
        <f t="shared" si="38"/>
        <v>507016.70570000005</v>
      </c>
      <c r="H1180" s="3">
        <f t="shared" si="41"/>
        <v>0.2099999999627471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73845.100000000006</v>
      </c>
      <c r="D1181" s="2">
        <f>BILANCA!E177</f>
        <v>66485.990000000005</v>
      </c>
      <c r="E1181" s="2">
        <v>0</v>
      </c>
      <c r="F1181" s="2">
        <v>0</v>
      </c>
      <c r="G1181" s="3">
        <f t="shared" si="38"/>
        <v>35365.720680000006</v>
      </c>
      <c r="H1181" s="3">
        <f t="shared" si="41"/>
        <v>0.11000000000058208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73845.100000000006</v>
      </c>
      <c r="D1182" s="2">
        <f>BILANCA!E178</f>
        <v>66485.990000000005</v>
      </c>
      <c r="E1182" s="2">
        <v>0</v>
      </c>
      <c r="F1182" s="2">
        <v>0</v>
      </c>
      <c r="G1182" s="3">
        <f t="shared" si="38"/>
        <v>35572.537759999999</v>
      </c>
      <c r="H1182" s="3">
        <f t="shared" si="41"/>
        <v>0.11000000000058208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70573.98</v>
      </c>
      <c r="D1183" s="2">
        <f>BILANCA!E179</f>
        <v>62974.37</v>
      </c>
      <c r="E1183" s="2">
        <v>0</v>
      </c>
      <c r="F1183" s="2">
        <v>0</v>
      </c>
      <c r="G1183" s="3">
        <f t="shared" si="38"/>
        <v>33998.430560000001</v>
      </c>
      <c r="H1183" s="3">
        <f t="shared" si="41"/>
        <v>0.39000000000669388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1328.74</v>
      </c>
      <c r="D1184" s="2">
        <f>BILANCA!E180</f>
        <v>1569.24</v>
      </c>
      <c r="E1184" s="2">
        <v>0</v>
      </c>
      <c r="F1184" s="2">
        <v>0</v>
      </c>
      <c r="G1184" s="3">
        <f t="shared" si="38"/>
        <v>777.29627999999991</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1942.38</v>
      </c>
      <c r="D1200" s="2">
        <f>BILANCA!E196</f>
        <v>1942.38</v>
      </c>
      <c r="E1200" s="2">
        <v>0</v>
      </c>
      <c r="F1200" s="2">
        <v>0</v>
      </c>
      <c r="G1200" s="3">
        <f t="shared" si="38"/>
        <v>1107.1566</v>
      </c>
      <c r="H1200" s="3">
        <f t="shared" si="41"/>
        <v>0.76000000000021828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908350.11</v>
      </c>
      <c r="D1255" s="2">
        <f>BILANCA!E251</f>
        <v>933642.01</v>
      </c>
      <c r="E1255" s="2">
        <v>0</v>
      </c>
      <c r="F1255" s="2">
        <v>0</v>
      </c>
      <c r="G1255" s="3">
        <f t="shared" si="38"/>
        <v>680030.36184999999</v>
      </c>
      <c r="H1255" s="3">
        <f t="shared" si="41"/>
        <v>0.11999999999534339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787439.36</v>
      </c>
      <c r="D1256" s="2">
        <f>BILANCA!E252</f>
        <v>696371.65</v>
      </c>
      <c r="E1256" s="2">
        <v>0</v>
      </c>
      <c r="F1256" s="2">
        <v>0</v>
      </c>
      <c r="G1256" s="3">
        <f t="shared" si="38"/>
        <v>536324.93435999996</v>
      </c>
      <c r="H1256" s="3">
        <f t="shared" si="41"/>
        <v>0.7099999999627471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787439.36</v>
      </c>
      <c r="D1257" s="2">
        <f>BILANCA!E253</f>
        <v>696371.65</v>
      </c>
      <c r="E1257" s="2">
        <v>0</v>
      </c>
      <c r="F1257" s="2">
        <v>0</v>
      </c>
      <c r="G1257" s="3">
        <f t="shared" si="38"/>
        <v>538505.11702000001</v>
      </c>
      <c r="H1257" s="3">
        <f t="shared" si="41"/>
        <v>0.7099999999627471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120910.75</v>
      </c>
      <c r="D1259" s="2">
        <f>BILANCA!E255</f>
        <v>138024.18</v>
      </c>
      <c r="E1259" s="2">
        <v>0</v>
      </c>
      <c r="F1259" s="2">
        <v>0</v>
      </c>
      <c r="G1259" s="3">
        <f t="shared" si="38"/>
        <v>98842.81839</v>
      </c>
      <c r="H1259" s="3">
        <f t="shared" si="41"/>
        <v>0.42999999999301508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120910.75</v>
      </c>
      <c r="D1260" s="2">
        <f>BILANCA!E256</f>
        <v>138024.18</v>
      </c>
      <c r="E1260" s="2">
        <v>0</v>
      </c>
      <c r="F1260" s="2">
        <v>0</v>
      </c>
      <c r="G1260" s="3">
        <f t="shared" si="38"/>
        <v>99239.777499999997</v>
      </c>
      <c r="H1260" s="3">
        <f t="shared" si="41"/>
        <v>0.42999999999301508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120910.75</v>
      </c>
      <c r="D1261" s="2">
        <f>BILANCA!E257</f>
        <v>138024.18</v>
      </c>
      <c r="E1261" s="2">
        <v>0</v>
      </c>
      <c r="F1261" s="2">
        <v>0</v>
      </c>
      <c r="G1261" s="3">
        <f t="shared" si="38"/>
        <v>99636.736609999993</v>
      </c>
      <c r="H1261" s="3">
        <f t="shared" si="41"/>
        <v>0.42999999999301508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99246.18</v>
      </c>
      <c r="E1278" s="2">
        <v>0</v>
      </c>
      <c r="F1278" s="2">
        <v>0</v>
      </c>
      <c r="G1278" s="3">
        <f t="shared" si="38"/>
        <v>53195.95248</v>
      </c>
      <c r="H1278" s="3">
        <f t="shared" si="41"/>
        <v>0.17999999999301508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99246.18</v>
      </c>
      <c r="E1292" s="2">
        <v>0</v>
      </c>
      <c r="F1292" s="2">
        <v>0</v>
      </c>
      <c r="G1292" s="3">
        <f t="shared" si="48"/>
        <v>55974.845519999988</v>
      </c>
      <c r="H1292" s="3">
        <f t="shared" si="49"/>
        <v>0.17999999999301508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14307.48</v>
      </c>
      <c r="D1301" s="2">
        <f>BILANCA!E297</f>
        <v>14307.48</v>
      </c>
      <c r="E1301" s="2">
        <v>0</v>
      </c>
      <c r="F1301" s="2">
        <v>0</v>
      </c>
      <c r="G1301" s="3">
        <f t="shared" si="38"/>
        <v>12490.430039999999</v>
      </c>
      <c r="H1301" s="3">
        <f t="shared" si="41"/>
        <v>0.95999999999912689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14307.48</v>
      </c>
      <c r="D1302" s="2">
        <f>BILANCA!E298</f>
        <v>14307.48</v>
      </c>
      <c r="E1302" s="2">
        <v>0</v>
      </c>
      <c r="F1302" s="2">
        <v>0</v>
      </c>
      <c r="G1302" s="3">
        <f t="shared" si="38"/>
        <v>12533.352479999998</v>
      </c>
      <c r="H1302" s="3">
        <f t="shared" si="41"/>
        <v>0.95999999999912689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73845.100000000006</v>
      </c>
      <c r="D1339" s="2">
        <f>BILANCA!E336</f>
        <v>66485.990000000005</v>
      </c>
      <c r="E1339" s="2">
        <v>0</v>
      </c>
      <c r="F1339" s="2">
        <v>0</v>
      </c>
      <c r="G1339" s="3">
        <f t="shared" si="52"/>
        <v>68042.81932000001</v>
      </c>
      <c r="H1339" s="3">
        <f t="shared" si="41"/>
        <v>0.11000000000058208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14307.48</v>
      </c>
      <c r="D1390" s="2">
        <f>BILANCA!E387</f>
        <v>14307.48</v>
      </c>
      <c r="E1390" s="2">
        <v>0</v>
      </c>
      <c r="F1390" s="2">
        <v>0</v>
      </c>
      <c r="G1390" s="3">
        <f t="shared" ref="G1390:G1399" si="61">B1390/1000*C1390+B1390/500*D1390</f>
        <v>16310.527199999999</v>
      </c>
      <c r="H1390" s="3">
        <f t="shared" ref="H1390:H1399" si="62">ABS(C1390-ROUND(C1390,0))+ABS(D1390-ROUND(D1390,0))</f>
        <v>0.95999999999912689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1690553.76</v>
      </c>
      <c r="D1510" s="2">
        <f>'RAS-funkcijski'!E114</f>
        <v>2294040.6799999997</v>
      </c>
      <c r="E1510" s="2">
        <v>0</v>
      </c>
      <c r="F1510" s="2">
        <v>0</v>
      </c>
      <c r="G1510" s="3">
        <f t="shared" si="52"/>
        <v>690649.86319999991</v>
      </c>
      <c r="H1510" s="3">
        <f t="shared" si="63"/>
        <v>0.56000000028871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1599161.25</v>
      </c>
      <c r="D1511" s="2">
        <f>'RAS-funkcijski'!E115</f>
        <v>2209813.0499999998</v>
      </c>
      <c r="E1511" s="2">
        <v>0</v>
      </c>
      <c r="F1511" s="2">
        <v>0</v>
      </c>
      <c r="G1511" s="3">
        <f t="shared" si="52"/>
        <v>668085.39584999997</v>
      </c>
      <c r="H1511" s="3">
        <f t="shared" si="63"/>
        <v>0.29999999981373549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1599161.25</v>
      </c>
      <c r="D1513" s="2">
        <f>'RAS-funkcijski'!E117</f>
        <v>2209813.0499999998</v>
      </c>
      <c r="E1513" s="2">
        <v>0</v>
      </c>
      <c r="F1513" s="2">
        <v>0</v>
      </c>
      <c r="G1513" s="3">
        <f t="shared" si="52"/>
        <v>680122.97054999997</v>
      </c>
      <c r="H1513" s="3">
        <f t="shared" si="63"/>
        <v>0.29999999981373549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91392.51</v>
      </c>
      <c r="D1522" s="2">
        <f>'RAS-funkcijski'!E126</f>
        <v>84227.63</v>
      </c>
      <c r="E1522" s="2">
        <v>0</v>
      </c>
      <c r="F1522" s="2">
        <v>0</v>
      </c>
      <c r="G1522" s="3">
        <f t="shared" si="52"/>
        <v>31701.427940000001</v>
      </c>
      <c r="H1522" s="3">
        <f t="shared" si="63"/>
        <v>0.86000000000058208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1690553.76</v>
      </c>
      <c r="D1537" s="14">
        <f>'RAS-funkcijski'!E141</f>
        <v>2294040.6799999997</v>
      </c>
      <c r="E1537" s="14">
        <v>0</v>
      </c>
      <c r="F1537" s="14">
        <v>0</v>
      </c>
      <c r="G1537" s="15">
        <f t="shared" si="52"/>
        <v>860173.01144000003</v>
      </c>
      <c r="H1537" s="15">
        <f t="shared" si="63"/>
        <v>0.56000000028871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73845.100000000006</v>
      </c>
      <c r="D1582" s="7"/>
      <c r="E1582" s="7">
        <v>0</v>
      </c>
      <c r="F1582" s="7">
        <v>0</v>
      </c>
      <c r="G1582" s="8">
        <f t="shared" ref="G1582:G1686" si="70">B1582/1000*C1582</f>
        <v>73.845100000000002</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2211464.4900000002</v>
      </c>
      <c r="D1583" s="2">
        <v>0</v>
      </c>
      <c r="E1583" s="2">
        <v>0</v>
      </c>
      <c r="F1583" s="2">
        <v>0</v>
      </c>
      <c r="G1583" s="3">
        <f t="shared" si="70"/>
        <v>4422.9289800000006</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2211464.4900000002</v>
      </c>
      <c r="D1585" s="2">
        <v>0</v>
      </c>
      <c r="E1585" s="2">
        <v>0</v>
      </c>
      <c r="F1585" s="2">
        <v>0</v>
      </c>
      <c r="G1585" s="3">
        <f t="shared" si="70"/>
        <v>8845.8579600000012</v>
      </c>
      <c r="H1585" s="3">
        <f t="shared" si="71"/>
        <v>0.49000000022351742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1456241.48</v>
      </c>
      <c r="D1586" s="2">
        <v>0</v>
      </c>
      <c r="E1586" s="2">
        <v>0</v>
      </c>
      <c r="F1586" s="2">
        <v>0</v>
      </c>
      <c r="G1586" s="3">
        <f t="shared" si="70"/>
        <v>7281.2074000000002</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753666.52</v>
      </c>
      <c r="D1587" s="2">
        <v>0</v>
      </c>
      <c r="E1587" s="2">
        <v>0</v>
      </c>
      <c r="F1587" s="2">
        <v>0</v>
      </c>
      <c r="G1587" s="3">
        <f t="shared" si="70"/>
        <v>4521.9991200000004</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1556.49</v>
      </c>
      <c r="D1588" s="2">
        <v>0</v>
      </c>
      <c r="E1588" s="2">
        <v>0</v>
      </c>
      <c r="F1588" s="2">
        <v>0</v>
      </c>
      <c r="G1588" s="3">
        <f t="shared" si="70"/>
        <v>10.895430000000001</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2218823.6000000006</v>
      </c>
      <c r="D1602" s="2">
        <v>0</v>
      </c>
      <c r="E1602" s="2">
        <v>0</v>
      </c>
      <c r="F1602" s="2">
        <v>0</v>
      </c>
      <c r="G1602" s="3">
        <f t="shared" si="70"/>
        <v>46595.295600000012</v>
      </c>
      <c r="H1602" s="3">
        <f t="shared" si="71"/>
        <v>0.39999999944120646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2218823.6000000006</v>
      </c>
      <c r="D1604" s="2">
        <v>0</v>
      </c>
      <c r="E1604" s="2">
        <v>0</v>
      </c>
      <c r="F1604" s="2">
        <v>0</v>
      </c>
      <c r="G1604" s="3">
        <f t="shared" si="70"/>
        <v>51032.942800000012</v>
      </c>
      <c r="H1604" s="3">
        <f t="shared" si="71"/>
        <v>0.39999999944120646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1463600.59</v>
      </c>
      <c r="D1605" s="2">
        <v>0</v>
      </c>
      <c r="E1605" s="2">
        <v>0</v>
      </c>
      <c r="F1605" s="2">
        <v>0</v>
      </c>
      <c r="G1605" s="3">
        <f t="shared" si="70"/>
        <v>35126.41416</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753666.52</v>
      </c>
      <c r="D1606" s="2">
        <v>0</v>
      </c>
      <c r="E1606" s="2">
        <v>0</v>
      </c>
      <c r="F1606" s="2">
        <v>0</v>
      </c>
      <c r="G1606" s="3">
        <f t="shared" si="70"/>
        <v>18841.663</v>
      </c>
      <c r="H1606" s="3">
        <f t="shared" si="71"/>
        <v>0.47999999998137355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1556.49</v>
      </c>
      <c r="D1607" s="2">
        <v>0</v>
      </c>
      <c r="E1607" s="2">
        <v>0</v>
      </c>
      <c r="F1607" s="2">
        <v>0</v>
      </c>
      <c r="G1607" s="3">
        <f t="shared" si="70"/>
        <v>40.468739999999997</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66485.989999999758</v>
      </c>
      <c r="D1621" s="2">
        <v>0</v>
      </c>
      <c r="E1621" s="2">
        <v>0</v>
      </c>
      <c r="F1621" s="2">
        <v>0</v>
      </c>
      <c r="G1621" s="3">
        <f t="shared" si="70"/>
        <v>2659.4395999999902</v>
      </c>
      <c r="H1621" s="3">
        <f t="shared" si="71"/>
        <v>1.0000000242143869E-2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66485.990000000005</v>
      </c>
      <c r="D1681" s="2">
        <v>0</v>
      </c>
      <c r="E1681" s="2">
        <v>0</v>
      </c>
      <c r="F1681" s="2">
        <v>0</v>
      </c>
      <c r="G1681" s="3">
        <f t="shared" si="70"/>
        <v>6648.5990000000011</v>
      </c>
      <c r="H1681" s="3">
        <f t="shared" si="71"/>
        <v>9.9999999947613105E-3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1942.38</v>
      </c>
      <c r="D1682" s="2">
        <v>0</v>
      </c>
      <c r="E1682" s="2">
        <v>0</v>
      </c>
      <c r="F1682" s="2">
        <v>0</v>
      </c>
      <c r="G1682" s="3">
        <f t="shared" si="70"/>
        <v>196.18038000000001</v>
      </c>
      <c r="H1682" s="3">
        <f t="shared" si="71"/>
        <v>0.38000000000010914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64543.61</v>
      </c>
      <c r="D1683" s="2">
        <v>0</v>
      </c>
      <c r="E1683" s="2">
        <v>0</v>
      </c>
      <c r="F1683" s="2">
        <v>0</v>
      </c>
      <c r="G1683" s="3">
        <f t="shared" si="70"/>
        <v>6583.4482199999993</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15464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1730362.6699999997</v>
      </c>
      <c r="I17" s="275">
        <f>'PR-RAS'!E6</f>
        <v>2311154.11</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1607883.87</v>
      </c>
      <c r="I18" s="275">
        <f>'PR-RAS'!E152</f>
        <v>2248426.9300000002</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120910.74999999968</v>
      </c>
      <c r="I19" s="275">
        <f>'PR-RAS'!E649</f>
        <v>138024.1799999997</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741733.98999999964</v>
      </c>
      <c r="I22" s="275">
        <f>BILANCA!E7</f>
        <v>751911.0399999998</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240461.22000000003</v>
      </c>
      <c r="I23" s="275">
        <f>BILANCA!E69</f>
        <v>248216.96000000002</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73845.100000000006</v>
      </c>
      <c r="I24" s="275">
        <f>BILANCA!E177</f>
        <v>66485.990000000005</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908350.11</v>
      </c>
      <c r="I25" s="275">
        <f>BILANCA!E251</f>
        <v>933642.01</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1690553.76</v>
      </c>
      <c r="I30" s="275">
        <f>'RAS-funkcijski'!E114</f>
        <v>2294040.6799999997</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1690553.76</v>
      </c>
      <c r="I31" s="275">
        <f>'RAS-funkcijski'!E141</f>
        <v>2294040.6799999997</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73845.100000000006</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66485.989999999758</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66485.990000000005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H11" sqref="H1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1730362.6699999997</v>
      </c>
      <c r="E6" s="60">
        <f>E7+E43+E49+E82+E106+E125+E134+E140</f>
        <v>2311154.11</v>
      </c>
      <c r="F6" s="45">
        <f t="shared" ref="F6:F132" si="0">IF(D6&lt;&gt;0,IF(E6/D6&gt;=100,"&gt;&gt;100",E6/D6*100),"-")</f>
        <v>133.56472316869852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1211069.21</v>
      </c>
      <c r="E49" s="60">
        <f>E50+E53+E58+E61+E64+E68+E71+E74+E77</f>
        <v>1317597.93</v>
      </c>
      <c r="F49" s="45">
        <f t="shared" si="0"/>
        <v>108.79625368396574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1210864.21</v>
      </c>
      <c r="E68" s="60">
        <f t="shared" si="11"/>
        <v>1317422.93</v>
      </c>
      <c r="F68" s="45">
        <f t="shared" si="0"/>
        <v>108.80022046402709</v>
      </c>
    </row>
    <row r="69" spans="1:6" ht="12.75" customHeight="1" x14ac:dyDescent="0.2">
      <c r="A69" s="63" t="s">
        <v>141</v>
      </c>
      <c r="B69" s="64" t="s">
        <v>142</v>
      </c>
      <c r="C69" s="247" t="s">
        <v>141</v>
      </c>
      <c r="D69" s="194">
        <v>1179957.6599999999</v>
      </c>
      <c r="E69" s="194">
        <v>1290093.27</v>
      </c>
      <c r="F69" s="45">
        <f t="shared" si="0"/>
        <v>109.33386118278176</v>
      </c>
    </row>
    <row r="70" spans="1:6" ht="24" x14ac:dyDescent="0.2">
      <c r="A70" s="63" t="s">
        <v>143</v>
      </c>
      <c r="B70" s="64" t="s">
        <v>144</v>
      </c>
      <c r="C70" s="247" t="s">
        <v>143</v>
      </c>
      <c r="D70" s="194">
        <v>30906.55</v>
      </c>
      <c r="E70" s="194">
        <v>27329.66</v>
      </c>
      <c r="F70" s="45">
        <f t="shared" si="0"/>
        <v>88.426757434912659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205</v>
      </c>
      <c r="E77" s="60">
        <f t="shared" si="14"/>
        <v>175</v>
      </c>
      <c r="F77" s="45">
        <f t="shared" si="0"/>
        <v>85.365853658536579</v>
      </c>
    </row>
    <row r="78" spans="1:6" ht="12.75" customHeight="1" x14ac:dyDescent="0.2">
      <c r="A78" s="63">
        <v>6391</v>
      </c>
      <c r="B78" s="64" t="s">
        <v>159</v>
      </c>
      <c r="C78" s="247" t="s">
        <v>160</v>
      </c>
      <c r="D78" s="194">
        <v>205</v>
      </c>
      <c r="E78" s="194">
        <v>175</v>
      </c>
      <c r="F78" s="45">
        <f t="shared" si="0"/>
        <v>85.365853658536579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75605.14</v>
      </c>
      <c r="E106" s="60">
        <f>E107+E112+E120+E124</f>
        <v>73089.16</v>
      </c>
      <c r="F106" s="45">
        <f t="shared" si="0"/>
        <v>96.672210381463486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75605.14</v>
      </c>
      <c r="E112" s="60">
        <f t="shared" si="20"/>
        <v>73089.16</v>
      </c>
      <c r="F112" s="45">
        <f t="shared" si="0"/>
        <v>96.672210381463486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75605.14</v>
      </c>
      <c r="E117" s="194">
        <v>73089.16</v>
      </c>
      <c r="F117" s="45">
        <f t="shared" si="0"/>
        <v>96.672210381463486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27446.38</v>
      </c>
      <c r="E125" s="60">
        <f t="shared" si="22"/>
        <v>9961.2900000000009</v>
      </c>
      <c r="F125" s="45">
        <f t="shared" si="0"/>
        <v>36.293638723941008</v>
      </c>
    </row>
    <row r="126" spans="1:6" ht="12.75" customHeight="1" x14ac:dyDescent="0.2">
      <c r="A126" s="63">
        <v>661</v>
      </c>
      <c r="B126" s="65" t="s">
        <v>255</v>
      </c>
      <c r="C126" s="247" t="s">
        <v>256</v>
      </c>
      <c r="D126" s="60">
        <f t="shared" ref="D126:E126" si="23">SUM(D127:D128)</f>
        <v>27446.38</v>
      </c>
      <c r="E126" s="60">
        <f t="shared" si="23"/>
        <v>9961.2900000000009</v>
      </c>
      <c r="F126" s="45">
        <f t="shared" si="0"/>
        <v>36.293638723941008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27446.38</v>
      </c>
      <c r="E128" s="194">
        <v>9961.2900000000009</v>
      </c>
      <c r="F128" s="45">
        <f t="shared" si="0"/>
        <v>36.293638723941008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416184.94</v>
      </c>
      <c r="E134" s="60">
        <f t="shared" si="25"/>
        <v>910066.38</v>
      </c>
      <c r="F134" s="45">
        <f t="shared" ref="F134:F229" si="26">IF(D134&lt;&gt;0,IF(E134/D134&gt;=100,"&gt;&gt;100",E134/D134*100),"-")</f>
        <v>218.66874375608111</v>
      </c>
    </row>
    <row r="135" spans="1:6" ht="24" x14ac:dyDescent="0.2">
      <c r="A135" s="63">
        <v>671</v>
      </c>
      <c r="B135" s="182" t="s">
        <v>273</v>
      </c>
      <c r="C135" s="247" t="s">
        <v>274</v>
      </c>
      <c r="D135" s="60">
        <f t="shared" ref="D135:E135" si="27">SUM(D136:D138)</f>
        <v>416184.94</v>
      </c>
      <c r="E135" s="60">
        <f t="shared" si="27"/>
        <v>910066.38</v>
      </c>
      <c r="F135" s="45">
        <f t="shared" si="26"/>
        <v>218.66874375608111</v>
      </c>
    </row>
    <row r="136" spans="1:6" ht="12.75" customHeight="1" x14ac:dyDescent="0.2">
      <c r="A136" s="63">
        <v>6711</v>
      </c>
      <c r="B136" s="65" t="s">
        <v>275</v>
      </c>
      <c r="C136" s="247" t="s">
        <v>276</v>
      </c>
      <c r="D136" s="194">
        <v>406028.95</v>
      </c>
      <c r="E136" s="194">
        <v>904344.32</v>
      </c>
      <c r="F136" s="45">
        <f t="shared" si="26"/>
        <v>222.72902461757957</v>
      </c>
    </row>
    <row r="137" spans="1:6" ht="24" x14ac:dyDescent="0.2">
      <c r="A137" s="63">
        <v>6712</v>
      </c>
      <c r="B137" s="182" t="s">
        <v>277</v>
      </c>
      <c r="C137" s="247" t="s">
        <v>278</v>
      </c>
      <c r="D137" s="194">
        <v>10155.99</v>
      </c>
      <c r="E137" s="194">
        <v>5722.06</v>
      </c>
      <c r="F137" s="45">
        <f t="shared" si="26"/>
        <v>56.341725425093969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57</v>
      </c>
      <c r="E140" s="60">
        <f t="shared" si="28"/>
        <v>439.35</v>
      </c>
      <c r="F140" s="45">
        <f t="shared" si="26"/>
        <v>770.78947368421063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57</v>
      </c>
      <c r="E151" s="194">
        <v>439.35</v>
      </c>
      <c r="F151" s="45">
        <f t="shared" si="26"/>
        <v>770.78947368421063</v>
      </c>
    </row>
    <row r="152" spans="1:6" ht="12.75" customHeight="1" x14ac:dyDescent="0.2">
      <c r="A152" s="63">
        <v>3</v>
      </c>
      <c r="B152" s="64" t="s">
        <v>307</v>
      </c>
      <c r="C152" s="247" t="s">
        <v>13</v>
      </c>
      <c r="D152" s="60">
        <f>D153+D164+D202+D221+D230+D262+D273</f>
        <v>1607883.87</v>
      </c>
      <c r="E152" s="60">
        <f>E153+E164+E202+E221+E230+E262+E273</f>
        <v>2248426.9300000002</v>
      </c>
      <c r="F152" s="45">
        <f t="shared" si="26"/>
        <v>139.83764449356656</v>
      </c>
    </row>
    <row r="153" spans="1:6" ht="12.75" customHeight="1" x14ac:dyDescent="0.2">
      <c r="A153" s="63">
        <v>31</v>
      </c>
      <c r="B153" s="64" t="s">
        <v>308</v>
      </c>
      <c r="C153" s="247" t="s">
        <v>3</v>
      </c>
      <c r="D153" s="60">
        <f t="shared" ref="D153:E153" si="30">D154+D159+D160</f>
        <v>1295447.83</v>
      </c>
      <c r="E153" s="60">
        <f t="shared" si="30"/>
        <v>1456241.48</v>
      </c>
      <c r="F153" s="45">
        <f t="shared" si="26"/>
        <v>112.41220574664128</v>
      </c>
    </row>
    <row r="154" spans="1:6" ht="12.75" customHeight="1" x14ac:dyDescent="0.2">
      <c r="A154" s="63">
        <v>311</v>
      </c>
      <c r="B154" s="64" t="s">
        <v>309</v>
      </c>
      <c r="C154" s="247" t="s">
        <v>310</v>
      </c>
      <c r="D154" s="60">
        <f t="shared" ref="D154:E154" si="31">SUM(D155:D158)</f>
        <v>1071002.82</v>
      </c>
      <c r="E154" s="60">
        <f t="shared" si="31"/>
        <v>1223901.9099999999</v>
      </c>
      <c r="F154" s="45">
        <f t="shared" si="26"/>
        <v>114.27625466009511</v>
      </c>
    </row>
    <row r="155" spans="1:6" ht="12.75" customHeight="1" x14ac:dyDescent="0.2">
      <c r="A155" s="63">
        <v>3111</v>
      </c>
      <c r="B155" s="64" t="s">
        <v>311</v>
      </c>
      <c r="C155" s="247" t="s">
        <v>312</v>
      </c>
      <c r="D155" s="194">
        <v>1050111.81</v>
      </c>
      <c r="E155" s="194">
        <v>1203499.8999999999</v>
      </c>
      <c r="F155" s="45">
        <f t="shared" si="26"/>
        <v>114.60683410464642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17564.189999999999</v>
      </c>
      <c r="E157" s="194">
        <v>17528.52</v>
      </c>
      <c r="F157" s="45">
        <f t="shared" si="26"/>
        <v>99.796916339438383</v>
      </c>
    </row>
    <row r="158" spans="1:6" ht="12.75" customHeight="1" x14ac:dyDescent="0.2">
      <c r="A158" s="63">
        <v>3114</v>
      </c>
      <c r="B158" s="65" t="s">
        <v>317</v>
      </c>
      <c r="C158" s="247" t="s">
        <v>318</v>
      </c>
      <c r="D158" s="194">
        <v>3326.82</v>
      </c>
      <c r="E158" s="194">
        <v>2873.49</v>
      </c>
      <c r="F158" s="45">
        <f t="shared" si="26"/>
        <v>86.373473767742155</v>
      </c>
    </row>
    <row r="159" spans="1:6" ht="12.75" customHeight="1" x14ac:dyDescent="0.2">
      <c r="A159" s="63">
        <v>312</v>
      </c>
      <c r="B159" s="65" t="s">
        <v>319</v>
      </c>
      <c r="C159" s="247" t="s">
        <v>320</v>
      </c>
      <c r="D159" s="194">
        <v>49430.14</v>
      </c>
      <c r="E159" s="194">
        <v>33003.43</v>
      </c>
      <c r="F159" s="45">
        <f t="shared" si="26"/>
        <v>66.767826269559421</v>
      </c>
    </row>
    <row r="160" spans="1:6" ht="12.75" customHeight="1" x14ac:dyDescent="0.2">
      <c r="A160" s="63">
        <v>313</v>
      </c>
      <c r="B160" s="65" t="s">
        <v>321</v>
      </c>
      <c r="C160" s="247" t="s">
        <v>322</v>
      </c>
      <c r="D160" s="60">
        <f t="shared" ref="D160:E160" si="32">SUM(D161:D163)</f>
        <v>175014.87</v>
      </c>
      <c r="E160" s="60">
        <f t="shared" si="32"/>
        <v>199336.14</v>
      </c>
      <c r="F160" s="45">
        <f t="shared" si="26"/>
        <v>113.89668775001805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175014.87</v>
      </c>
      <c r="E162" s="194">
        <v>199336.14</v>
      </c>
      <c r="F162" s="45">
        <f t="shared" si="26"/>
        <v>113.89668775001805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309775.98</v>
      </c>
      <c r="E164" s="60">
        <f>E165+E170+E178+E188+E189+E194</f>
        <v>753666.5199999999</v>
      </c>
      <c r="F164" s="45">
        <f t="shared" si="26"/>
        <v>243.29404752427868</v>
      </c>
    </row>
    <row r="165" spans="1:6" ht="12.75" customHeight="1" x14ac:dyDescent="0.2">
      <c r="A165" s="63">
        <v>321</v>
      </c>
      <c r="B165" s="64" t="s">
        <v>331</v>
      </c>
      <c r="C165" s="247" t="s">
        <v>332</v>
      </c>
      <c r="D165" s="60">
        <f t="shared" ref="D165:E165" si="33">SUM(D166:D169)</f>
        <v>34707.229999999996</v>
      </c>
      <c r="E165" s="60">
        <f t="shared" si="33"/>
        <v>37520.689999999995</v>
      </c>
      <c r="F165" s="45">
        <f t="shared" si="26"/>
        <v>108.10626489062942</v>
      </c>
    </row>
    <row r="166" spans="1:6" ht="12.75" customHeight="1" x14ac:dyDescent="0.2">
      <c r="A166" s="63">
        <v>3211</v>
      </c>
      <c r="B166" s="64" t="s">
        <v>333</v>
      </c>
      <c r="C166" s="247" t="s">
        <v>334</v>
      </c>
      <c r="D166" s="194">
        <v>5951.14</v>
      </c>
      <c r="E166" s="194">
        <v>3479.58</v>
      </c>
      <c r="F166" s="45">
        <f t="shared" si="26"/>
        <v>58.469133644982293</v>
      </c>
    </row>
    <row r="167" spans="1:6" ht="12.75" customHeight="1" x14ac:dyDescent="0.2">
      <c r="A167" s="63">
        <v>3212</v>
      </c>
      <c r="B167" s="64" t="s">
        <v>335</v>
      </c>
      <c r="C167" s="247" t="s">
        <v>336</v>
      </c>
      <c r="D167" s="194">
        <v>27924.14</v>
      </c>
      <c r="E167" s="194">
        <v>30360.05</v>
      </c>
      <c r="F167" s="45">
        <f t="shared" si="26"/>
        <v>108.72331251741325</v>
      </c>
    </row>
    <row r="168" spans="1:6" ht="12.75" customHeight="1" x14ac:dyDescent="0.2">
      <c r="A168" s="63">
        <v>3213</v>
      </c>
      <c r="B168" s="64" t="s">
        <v>337</v>
      </c>
      <c r="C168" s="247" t="s">
        <v>338</v>
      </c>
      <c r="D168" s="194">
        <v>559</v>
      </c>
      <c r="E168" s="194">
        <v>2783.91</v>
      </c>
      <c r="F168" s="45">
        <f t="shared" si="26"/>
        <v>498.01610017889084</v>
      </c>
    </row>
    <row r="169" spans="1:6" ht="12.75" customHeight="1" x14ac:dyDescent="0.2">
      <c r="A169" s="63">
        <v>3214</v>
      </c>
      <c r="B169" s="64" t="s">
        <v>339</v>
      </c>
      <c r="C169" s="247" t="s">
        <v>340</v>
      </c>
      <c r="D169" s="194">
        <v>272.95</v>
      </c>
      <c r="E169" s="194">
        <v>897.15</v>
      </c>
      <c r="F169" s="45">
        <f t="shared" si="26"/>
        <v>328.68657263235025</v>
      </c>
    </row>
    <row r="170" spans="1:6" ht="12.75" customHeight="1" x14ac:dyDescent="0.2">
      <c r="A170" s="63">
        <v>322</v>
      </c>
      <c r="B170" s="64" t="s">
        <v>341</v>
      </c>
      <c r="C170" s="247" t="s">
        <v>342</v>
      </c>
      <c r="D170" s="60">
        <f t="shared" ref="D170:E170" si="34">SUM(D171:D177)</f>
        <v>143238.04999999999</v>
      </c>
      <c r="E170" s="60">
        <f t="shared" si="34"/>
        <v>166890.15</v>
      </c>
      <c r="F170" s="45">
        <f t="shared" si="26"/>
        <v>116.51244205013963</v>
      </c>
    </row>
    <row r="171" spans="1:6" ht="12.75" customHeight="1" x14ac:dyDescent="0.2">
      <c r="A171" s="63">
        <v>3221</v>
      </c>
      <c r="B171" s="64" t="s">
        <v>343</v>
      </c>
      <c r="C171" s="247" t="s">
        <v>344</v>
      </c>
      <c r="D171" s="194">
        <v>7973.44</v>
      </c>
      <c r="E171" s="194">
        <v>10579.09</v>
      </c>
      <c r="F171" s="45">
        <f t="shared" si="26"/>
        <v>132.67911967732874</v>
      </c>
    </row>
    <row r="172" spans="1:6" ht="12.75" customHeight="1" x14ac:dyDescent="0.2">
      <c r="A172" s="63">
        <v>3222</v>
      </c>
      <c r="B172" s="64" t="s">
        <v>345</v>
      </c>
      <c r="C172" s="247" t="s">
        <v>346</v>
      </c>
      <c r="D172" s="194">
        <v>91392.51</v>
      </c>
      <c r="E172" s="194">
        <v>84227.63</v>
      </c>
      <c r="F172" s="45">
        <f t="shared" si="26"/>
        <v>92.160320358856552</v>
      </c>
    </row>
    <row r="173" spans="1:6" ht="12.75" customHeight="1" x14ac:dyDescent="0.2">
      <c r="A173" s="63">
        <v>3223</v>
      </c>
      <c r="B173" s="65" t="s">
        <v>347</v>
      </c>
      <c r="C173" s="247" t="s">
        <v>348</v>
      </c>
      <c r="D173" s="194">
        <v>32095.57</v>
      </c>
      <c r="E173" s="194">
        <v>33497.03</v>
      </c>
      <c r="F173" s="45">
        <f t="shared" si="26"/>
        <v>104.36652161030322</v>
      </c>
    </row>
    <row r="174" spans="1:6" ht="12.75" customHeight="1" x14ac:dyDescent="0.2">
      <c r="A174" s="63">
        <v>3224</v>
      </c>
      <c r="B174" s="65" t="s">
        <v>349</v>
      </c>
      <c r="C174" s="247" t="s">
        <v>350</v>
      </c>
      <c r="D174" s="194">
        <v>9189.32</v>
      </c>
      <c r="E174" s="194">
        <v>37571.15</v>
      </c>
      <c r="F174" s="45">
        <f t="shared" si="26"/>
        <v>408.85669451058408</v>
      </c>
    </row>
    <row r="175" spans="1:6" ht="12.75" customHeight="1" x14ac:dyDescent="0.2">
      <c r="A175" s="63">
        <v>3225</v>
      </c>
      <c r="B175" s="65" t="s">
        <v>351</v>
      </c>
      <c r="C175" s="247" t="s">
        <v>352</v>
      </c>
      <c r="D175" s="194">
        <v>2087.21</v>
      </c>
      <c r="E175" s="194">
        <v>684.39</v>
      </c>
      <c r="F175" s="45">
        <f t="shared" si="26"/>
        <v>32.789704917090276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500</v>
      </c>
      <c r="E177" s="194">
        <v>330.86</v>
      </c>
      <c r="F177" s="45">
        <f t="shared" si="26"/>
        <v>66.171999999999997</v>
      </c>
    </row>
    <row r="178" spans="1:6" ht="12.75" customHeight="1" x14ac:dyDescent="0.2">
      <c r="A178" s="63">
        <v>323</v>
      </c>
      <c r="B178" s="65" t="s">
        <v>357</v>
      </c>
      <c r="C178" s="247" t="s">
        <v>358</v>
      </c>
      <c r="D178" s="60">
        <f t="shared" ref="D178:E178" si="35">SUM(D179:D187)</f>
        <v>126280.48000000001</v>
      </c>
      <c r="E178" s="60">
        <f t="shared" si="35"/>
        <v>543274.12</v>
      </c>
      <c r="F178" s="45">
        <f t="shared" si="26"/>
        <v>430.21227033663473</v>
      </c>
    </row>
    <row r="179" spans="1:6" ht="12.75" customHeight="1" x14ac:dyDescent="0.2">
      <c r="A179" s="63">
        <v>3231</v>
      </c>
      <c r="B179" s="65" t="s">
        <v>359</v>
      </c>
      <c r="C179" s="247" t="s">
        <v>360</v>
      </c>
      <c r="D179" s="194">
        <v>1454.9</v>
      </c>
      <c r="E179" s="194">
        <v>1663.5</v>
      </c>
      <c r="F179" s="45">
        <f t="shared" si="26"/>
        <v>114.33775517217677</v>
      </c>
    </row>
    <row r="180" spans="1:6" ht="12.75" customHeight="1" x14ac:dyDescent="0.2">
      <c r="A180" s="63">
        <v>3232</v>
      </c>
      <c r="B180" s="65" t="s">
        <v>361</v>
      </c>
      <c r="C180" s="247" t="s">
        <v>362</v>
      </c>
      <c r="D180" s="194">
        <v>38059.11</v>
      </c>
      <c r="E180" s="194">
        <v>431449.31</v>
      </c>
      <c r="F180" s="45">
        <f t="shared" si="26"/>
        <v>1133.6295304856051</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12768.54</v>
      </c>
      <c r="E182" s="194">
        <v>14155.38</v>
      </c>
      <c r="F182" s="45">
        <f t="shared" si="26"/>
        <v>110.86138274227122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3250.86</v>
      </c>
      <c r="E184" s="194">
        <v>6404.44</v>
      </c>
      <c r="F184" s="45">
        <f t="shared" si="26"/>
        <v>197.00756107614598</v>
      </c>
    </row>
    <row r="185" spans="1:6" ht="12.75" customHeight="1" x14ac:dyDescent="0.2">
      <c r="A185" s="63">
        <v>3237</v>
      </c>
      <c r="B185" s="64" t="s">
        <v>371</v>
      </c>
      <c r="C185" s="247" t="s">
        <v>372</v>
      </c>
      <c r="D185" s="194">
        <v>48432.78</v>
      </c>
      <c r="E185" s="194">
        <v>44339.32</v>
      </c>
      <c r="F185" s="45">
        <f t="shared" si="26"/>
        <v>91.548162215755525</v>
      </c>
    </row>
    <row r="186" spans="1:6" ht="12.75" customHeight="1" x14ac:dyDescent="0.2">
      <c r="A186" s="63">
        <v>3238</v>
      </c>
      <c r="B186" s="64" t="s">
        <v>373</v>
      </c>
      <c r="C186" s="247" t="s">
        <v>374</v>
      </c>
      <c r="D186" s="194">
        <v>7483.57</v>
      </c>
      <c r="E186" s="194">
        <v>7425.98</v>
      </c>
      <c r="F186" s="45">
        <f t="shared" si="26"/>
        <v>99.230447500324033</v>
      </c>
    </row>
    <row r="187" spans="1:6" ht="12.75" customHeight="1" x14ac:dyDescent="0.2">
      <c r="A187" s="63">
        <v>3239</v>
      </c>
      <c r="B187" s="64" t="s">
        <v>375</v>
      </c>
      <c r="C187" s="247" t="s">
        <v>376</v>
      </c>
      <c r="D187" s="194">
        <v>14830.72</v>
      </c>
      <c r="E187" s="194">
        <v>37836.19</v>
      </c>
      <c r="F187" s="45">
        <f t="shared" si="26"/>
        <v>255.1203852543909</v>
      </c>
    </row>
    <row r="188" spans="1:6" ht="12.75" customHeight="1" x14ac:dyDescent="0.2">
      <c r="A188" s="63">
        <v>324</v>
      </c>
      <c r="B188" s="64" t="s">
        <v>377</v>
      </c>
      <c r="C188" s="247" t="s">
        <v>378</v>
      </c>
      <c r="D188" s="194">
        <v>0</v>
      </c>
      <c r="E188" s="194">
        <v>3232.61</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5550.22</v>
      </c>
      <c r="E194" s="60">
        <f t="shared" si="36"/>
        <v>2748.95</v>
      </c>
      <c r="F194" s="45">
        <f t="shared" si="26"/>
        <v>49.528667332105748</v>
      </c>
    </row>
    <row r="195" spans="1:6" ht="12.75" customHeight="1" x14ac:dyDescent="0.2">
      <c r="A195" s="63">
        <v>3291</v>
      </c>
      <c r="B195" s="183" t="s">
        <v>391</v>
      </c>
      <c r="C195" s="247" t="s">
        <v>392</v>
      </c>
      <c r="D195" s="194">
        <v>3372.2</v>
      </c>
      <c r="E195" s="194">
        <v>2375.35</v>
      </c>
      <c r="F195" s="45">
        <f t="shared" si="26"/>
        <v>70.439179170867689</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579.63</v>
      </c>
      <c r="E197" s="194">
        <v>194.88</v>
      </c>
      <c r="F197" s="45">
        <f t="shared" si="26"/>
        <v>33.621448165208839</v>
      </c>
    </row>
    <row r="198" spans="1:6" ht="12.75" customHeight="1" x14ac:dyDescent="0.2">
      <c r="A198" s="63">
        <v>3294</v>
      </c>
      <c r="B198" s="64" t="s">
        <v>397</v>
      </c>
      <c r="C198" s="247" t="s">
        <v>398</v>
      </c>
      <c r="D198" s="194">
        <v>170</v>
      </c>
      <c r="E198" s="194">
        <v>125</v>
      </c>
      <c r="F198" s="45">
        <f t="shared" si="26"/>
        <v>73.529411764705884</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1428.39</v>
      </c>
      <c r="E200" s="194"/>
      <c r="F200" s="45">
        <f t="shared" si="26"/>
        <v>0</v>
      </c>
    </row>
    <row r="201" spans="1:6" ht="12.75" customHeight="1" x14ac:dyDescent="0.2">
      <c r="A201" s="63">
        <v>3299</v>
      </c>
      <c r="B201" s="64" t="s">
        <v>403</v>
      </c>
      <c r="C201" s="247" t="s">
        <v>404</v>
      </c>
      <c r="D201" s="194">
        <v>0</v>
      </c>
      <c r="E201" s="194">
        <v>53.72</v>
      </c>
      <c r="F201" s="45" t="str">
        <f t="shared" si="26"/>
        <v>-</v>
      </c>
    </row>
    <row r="202" spans="1:6" ht="12.75" customHeight="1" x14ac:dyDescent="0.2">
      <c r="A202" s="63">
        <v>34</v>
      </c>
      <c r="B202" s="183" t="s">
        <v>405</v>
      </c>
      <c r="C202" s="247" t="s">
        <v>406</v>
      </c>
      <c r="D202" s="60">
        <f t="shared" ref="D202:E202" si="37">D203+D208+D216</f>
        <v>1520.61</v>
      </c>
      <c r="E202" s="60">
        <f t="shared" si="37"/>
        <v>1556.49</v>
      </c>
      <c r="F202" s="45">
        <f t="shared" si="26"/>
        <v>102.35957937932805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1520.61</v>
      </c>
      <c r="E216" s="60">
        <f t="shared" si="40"/>
        <v>1556.49</v>
      </c>
      <c r="F216" s="45">
        <f t="shared" si="26"/>
        <v>102.35957937932805</v>
      </c>
    </row>
    <row r="217" spans="1:6" ht="12.75" customHeight="1" x14ac:dyDescent="0.2">
      <c r="A217" s="63">
        <v>3431</v>
      </c>
      <c r="B217" s="182" t="s">
        <v>435</v>
      </c>
      <c r="C217" s="247" t="s">
        <v>436</v>
      </c>
      <c r="D217" s="194">
        <v>1520.61</v>
      </c>
      <c r="E217" s="194">
        <v>1556.49</v>
      </c>
      <c r="F217" s="45">
        <f t="shared" si="26"/>
        <v>102.35957937932805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506</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506</v>
      </c>
      <c r="F246" s="45" t="str">
        <f t="shared" ref="F246:F249" si="49">IF(D246&lt;&gt;0,IF(E246/D246&gt;=100,"&gt;&gt;100",E246/D246*100),"-")</f>
        <v>-</v>
      </c>
    </row>
    <row r="247" spans="1:6" ht="12.75" customHeight="1" x14ac:dyDescent="0.2">
      <c r="A247" s="63" t="s">
        <v>492</v>
      </c>
      <c r="B247" s="64" t="s">
        <v>493</v>
      </c>
      <c r="C247" s="247" t="s">
        <v>492</v>
      </c>
      <c r="D247" s="194">
        <v>0</v>
      </c>
      <c r="E247" s="194">
        <v>506</v>
      </c>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1139.45</v>
      </c>
      <c r="E262" s="60">
        <f t="shared" si="55"/>
        <v>36456.44</v>
      </c>
      <c r="F262" s="45">
        <f t="shared" ref="F262:F268" si="56">IF(D262&lt;&gt;0,IF(E262/D262&gt;=100,"&gt;&gt;100",E262/D262*100),"-")</f>
        <v>3199.4769406292507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1139.45</v>
      </c>
      <c r="E269" s="60">
        <f t="shared" si="58"/>
        <v>36456.44</v>
      </c>
      <c r="F269" s="45">
        <f t="shared" ref="F269:F272" si="59">IF(D269&lt;&gt;0,IF(E269/D269&gt;=100,"&gt;&gt;100",E269/D269*100),"-")</f>
        <v>3199.4769406292507</v>
      </c>
    </row>
    <row r="270" spans="1:6" ht="12.75" customHeight="1" x14ac:dyDescent="0.2">
      <c r="A270" s="63">
        <v>3721</v>
      </c>
      <c r="B270" s="65" t="s">
        <v>532</v>
      </c>
      <c r="C270" s="247" t="s">
        <v>533</v>
      </c>
      <c r="D270" s="194">
        <v>170</v>
      </c>
      <c r="E270" s="194"/>
      <c r="F270" s="45">
        <f t="shared" si="59"/>
        <v>0</v>
      </c>
    </row>
    <row r="271" spans="1:6" ht="12.75" customHeight="1" x14ac:dyDescent="0.2">
      <c r="A271" s="63">
        <v>3722</v>
      </c>
      <c r="B271" s="65" t="s">
        <v>534</v>
      </c>
      <c r="C271" s="247" t="s">
        <v>535</v>
      </c>
      <c r="D271" s="194">
        <v>969.45</v>
      </c>
      <c r="E271" s="194">
        <v>36456.44</v>
      </c>
      <c r="F271" s="45">
        <f t="shared" si="59"/>
        <v>3760.5281345092581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1607883.87</v>
      </c>
      <c r="E299" s="60">
        <f>E152-E297+E298</f>
        <v>2248426.9300000002</v>
      </c>
      <c r="F299" s="45">
        <f t="shared" si="68"/>
        <v>139.83764449356656</v>
      </c>
    </row>
    <row r="300" spans="1:6" ht="12.75" customHeight="1" x14ac:dyDescent="0.2">
      <c r="A300" s="63" t="s">
        <v>581</v>
      </c>
      <c r="B300" s="64" t="s">
        <v>592</v>
      </c>
      <c r="C300" s="247" t="s">
        <v>593</v>
      </c>
      <c r="D300" s="60">
        <f>IF(D6&gt;=D299,D6-D299,0)</f>
        <v>122478.79999999958</v>
      </c>
      <c r="E300" s="60">
        <f>IF(E6&gt;=E299,E6-E299,0)</f>
        <v>62727.179999999702</v>
      </c>
      <c r="F300" s="45">
        <f t="shared" si="68"/>
        <v>51.21472450742489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81101.84</v>
      </c>
      <c r="E302" s="194">
        <v>120910.75</v>
      </c>
      <c r="F302" s="45">
        <f t="shared" si="68"/>
        <v>149.08508857505575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99246.18</v>
      </c>
      <c r="F304" s="45" t="str">
        <f t="shared" si="68"/>
        <v>-</v>
      </c>
    </row>
    <row r="305" spans="1:6" ht="12" x14ac:dyDescent="0.2">
      <c r="A305" s="63">
        <v>9661</v>
      </c>
      <c r="B305" s="220" t="s">
        <v>602</v>
      </c>
      <c r="C305" s="247" t="s">
        <v>603</v>
      </c>
      <c r="D305" s="194">
        <v>0</v>
      </c>
      <c r="E305" s="194">
        <v>536.67999999999995</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82669.89</v>
      </c>
      <c r="E360" s="60">
        <f t="shared" si="86"/>
        <v>45613.75</v>
      </c>
      <c r="F360" s="45">
        <f t="shared" si="72"/>
        <v>55.175771976955581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82669.89</v>
      </c>
      <c r="E373" s="60">
        <f t="shared" si="90"/>
        <v>45613.75</v>
      </c>
      <c r="F373" s="45">
        <f t="shared" si="72"/>
        <v>55.175771976955581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11615.990000000002</v>
      </c>
      <c r="E379" s="60">
        <f t="shared" si="92"/>
        <v>17285.48</v>
      </c>
      <c r="F379" s="45">
        <f t="shared" si="72"/>
        <v>148.80763499279871</v>
      </c>
    </row>
    <row r="380" spans="1:6" ht="12.75" customHeight="1" x14ac:dyDescent="0.2">
      <c r="A380" s="63">
        <v>4221</v>
      </c>
      <c r="B380" s="64" t="s">
        <v>647</v>
      </c>
      <c r="C380" s="247" t="s">
        <v>739</v>
      </c>
      <c r="D380" s="194">
        <v>2164.46</v>
      </c>
      <c r="E380" s="194">
        <v>8803.84</v>
      </c>
      <c r="F380" s="45">
        <f t="shared" si="72"/>
        <v>406.74533139905566</v>
      </c>
    </row>
    <row r="381" spans="1:6" ht="12.75" customHeight="1" x14ac:dyDescent="0.2">
      <c r="A381" s="63">
        <v>4222</v>
      </c>
      <c r="B381" s="64" t="s">
        <v>740</v>
      </c>
      <c r="C381" s="247" t="s">
        <v>741</v>
      </c>
      <c r="D381" s="194">
        <v>0</v>
      </c>
      <c r="E381" s="194">
        <v>39</v>
      </c>
      <c r="F381" s="45" t="str">
        <f t="shared" si="72"/>
        <v>-</v>
      </c>
    </row>
    <row r="382" spans="1:6" ht="12.75" customHeight="1" x14ac:dyDescent="0.2">
      <c r="A382" s="63">
        <v>4223</v>
      </c>
      <c r="B382" s="64" t="s">
        <v>651</v>
      </c>
      <c r="C382" s="247" t="s">
        <v>742</v>
      </c>
      <c r="D382" s="194">
        <v>0</v>
      </c>
      <c r="E382" s="194">
        <v>773.95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9451.5300000000007</v>
      </c>
      <c r="E386" s="194">
        <v>7668.69</v>
      </c>
      <c r="F386" s="45">
        <f t="shared" si="72"/>
        <v>81.13702225988807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71053.899999999994</v>
      </c>
      <c r="E393" s="60">
        <f t="shared" si="94"/>
        <v>28328.27</v>
      </c>
      <c r="F393" s="45">
        <f t="shared" si="72"/>
        <v>39.868705306816373</v>
      </c>
    </row>
    <row r="394" spans="1:6" ht="12.75" customHeight="1" x14ac:dyDescent="0.2">
      <c r="A394" s="63">
        <v>4241</v>
      </c>
      <c r="B394" s="64" t="s">
        <v>756</v>
      </c>
      <c r="C394" s="247" t="s">
        <v>757</v>
      </c>
      <c r="D394" s="194">
        <v>71053.899999999994</v>
      </c>
      <c r="E394" s="194">
        <v>28328.27</v>
      </c>
      <c r="F394" s="45">
        <f t="shared" si="72"/>
        <v>39.868705306816373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82669.89</v>
      </c>
      <c r="E418" s="60">
        <f t="shared" si="102"/>
        <v>45613.75</v>
      </c>
      <c r="F418" s="45">
        <f t="shared" si="72"/>
        <v>55.175771976955581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1730362.6699999997</v>
      </c>
      <c r="E422" s="60">
        <f>E6+E308</f>
        <v>2311154.11</v>
      </c>
      <c r="F422" s="45">
        <f t="shared" si="72"/>
        <v>133.56472316869852</v>
      </c>
    </row>
    <row r="423" spans="1:6" ht="12.75" customHeight="1" x14ac:dyDescent="0.2">
      <c r="A423" s="63" t="s">
        <v>581</v>
      </c>
      <c r="B423" s="64" t="s">
        <v>804</v>
      </c>
      <c r="C423" s="247" t="s">
        <v>805</v>
      </c>
      <c r="D423" s="60">
        <f t="shared" ref="D423:E423" si="103">D299+D360</f>
        <v>1690553.76</v>
      </c>
      <c r="E423" s="60">
        <f t="shared" si="103"/>
        <v>2294040.6800000002</v>
      </c>
      <c r="F423" s="45">
        <f t="shared" si="72"/>
        <v>135.6975882269488</v>
      </c>
    </row>
    <row r="424" spans="1:6" ht="12.75" customHeight="1" x14ac:dyDescent="0.2">
      <c r="A424" s="63" t="s">
        <v>581</v>
      </c>
      <c r="B424" s="64" t="s">
        <v>806</v>
      </c>
      <c r="C424" s="247" t="s">
        <v>807</v>
      </c>
      <c r="D424" s="60">
        <f t="shared" ref="D424:E424" si="104">IF(D422&gt;=D423,D422-D423,0)</f>
        <v>39808.909999999683</v>
      </c>
      <c r="E424" s="60">
        <f t="shared" si="104"/>
        <v>17113.429999999702</v>
      </c>
      <c r="F424" s="45">
        <f t="shared" si="72"/>
        <v>42.988943932400659</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81101.84</v>
      </c>
      <c r="E426" s="60">
        <f t="shared" si="106"/>
        <v>120910.75</v>
      </c>
      <c r="F426" s="45">
        <f t="shared" si="72"/>
        <v>149.08508857505575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99246.18</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1730362.6699999997</v>
      </c>
      <c r="E643" s="60">
        <f>E422+E430</f>
        <v>2311154.11</v>
      </c>
      <c r="F643" s="45">
        <f t="shared" si="109"/>
        <v>133.56472316869852</v>
      </c>
    </row>
    <row r="644" spans="1:6" ht="12.75" customHeight="1" x14ac:dyDescent="0.2">
      <c r="A644" s="63" t="s">
        <v>581</v>
      </c>
      <c r="B644" s="64" t="s">
        <v>1237</v>
      </c>
      <c r="C644" s="247" t="s">
        <v>1238</v>
      </c>
      <c r="D644" s="60">
        <f>D423+D535</f>
        <v>1690553.76</v>
      </c>
      <c r="E644" s="60">
        <f>E423+E535</f>
        <v>2294040.6800000002</v>
      </c>
      <c r="F644" s="45">
        <f t="shared" si="109"/>
        <v>135.6975882269488</v>
      </c>
    </row>
    <row r="645" spans="1:6" ht="12.75" customHeight="1" x14ac:dyDescent="0.2">
      <c r="A645" s="63" t="s">
        <v>581</v>
      </c>
      <c r="B645" s="64" t="s">
        <v>1239</v>
      </c>
      <c r="C645" s="247" t="s">
        <v>1240</v>
      </c>
      <c r="D645" s="60">
        <f t="shared" ref="D645:E645" si="163">IF(D643&gt;=D644,D643-D644,0)</f>
        <v>39808.909999999683</v>
      </c>
      <c r="E645" s="60">
        <f t="shared" si="163"/>
        <v>17113.429999999702</v>
      </c>
      <c r="F645" s="45">
        <f t="shared" si="109"/>
        <v>42.988943932400659</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81101.84</v>
      </c>
      <c r="E647" s="60">
        <f>IF(E426-E427+E641-E642&gt;=0,E426-E427+E641-E642,0)</f>
        <v>120910.75</v>
      </c>
      <c r="F647" s="45">
        <f t="shared" si="109"/>
        <v>149.08508857505575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120910.74999999968</v>
      </c>
      <c r="E649" s="60">
        <f t="shared" si="165"/>
        <v>138024.1799999997</v>
      </c>
      <c r="F649" s="45">
        <f t="shared" si="109"/>
        <v>114.15377044638302</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125764.52</v>
      </c>
      <c r="E651" s="196">
        <v>132629.38</v>
      </c>
      <c r="F651" s="61">
        <f t="shared" si="109"/>
        <v>105.45850292276391</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77740.59</v>
      </c>
      <c r="E653" s="194">
        <v>114696.7</v>
      </c>
      <c r="F653" s="45">
        <f t="shared" ref="F653:F740" si="167">IF(D653&lt;&gt;0,IF(E653/D653&gt;=100,"&gt;&gt;100",E653/D653*100),"-")</f>
        <v>147.537727717271</v>
      </c>
    </row>
    <row r="654" spans="1:6" ht="12.75" customHeight="1" x14ac:dyDescent="0.2">
      <c r="A654" s="63" t="s">
        <v>1256</v>
      </c>
      <c r="B654" s="64" t="s">
        <v>1257</v>
      </c>
      <c r="C654" s="247" t="s">
        <v>1256</v>
      </c>
      <c r="D654" s="194">
        <v>576882.84</v>
      </c>
      <c r="E654" s="194">
        <v>706563.17</v>
      </c>
      <c r="F654" s="45">
        <f t="shared" si="167"/>
        <v>122.47949167633416</v>
      </c>
    </row>
    <row r="655" spans="1:6" ht="12.75" customHeight="1" x14ac:dyDescent="0.2">
      <c r="A655" s="63" t="s">
        <v>1258</v>
      </c>
      <c r="B655" s="64" t="s">
        <v>1259</v>
      </c>
      <c r="C655" s="247" t="s">
        <v>1258</v>
      </c>
      <c r="D655" s="194">
        <v>539926.73</v>
      </c>
      <c r="E655" s="194">
        <v>705672.29</v>
      </c>
      <c r="F655" s="45">
        <f t="shared" si="167"/>
        <v>130.69778745719813</v>
      </c>
    </row>
    <row r="656" spans="1:6" ht="24" x14ac:dyDescent="0.2">
      <c r="A656" s="63">
        <v>11</v>
      </c>
      <c r="B656" s="64" t="s">
        <v>1260</v>
      </c>
      <c r="C656" s="247" t="s">
        <v>1261</v>
      </c>
      <c r="D656" s="60">
        <f t="shared" ref="D656:E656" si="168">+D653+D654-D655</f>
        <v>114696.69999999995</v>
      </c>
      <c r="E656" s="60">
        <f t="shared" si="168"/>
        <v>115587.57999999996</v>
      </c>
      <c r="F656" s="45">
        <f t="shared" si="167"/>
        <v>100.77672679336023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57</v>
      </c>
      <c r="E658" s="253">
        <v>59</v>
      </c>
      <c r="F658" s="45">
        <f t="shared" si="167"/>
        <v>103.50877192982458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51</v>
      </c>
      <c r="E660" s="253">
        <v>53</v>
      </c>
      <c r="F660" s="45">
        <f t="shared" si="167"/>
        <v>103.92156862745099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1179957.6599999999</v>
      </c>
      <c r="E684" s="192">
        <v>1290093.27</v>
      </c>
      <c r="F684" s="71">
        <f t="shared" si="167"/>
        <v>109.33386118278176</v>
      </c>
    </row>
    <row r="685" spans="1:6" ht="24" x14ac:dyDescent="0.2">
      <c r="A685" s="63">
        <v>63622</v>
      </c>
      <c r="B685" s="244" t="s">
        <v>1319</v>
      </c>
      <c r="C685" s="247" t="s">
        <v>1320</v>
      </c>
      <c r="D685" s="194">
        <v>30906.55</v>
      </c>
      <c r="E685" s="194">
        <v>27329.66</v>
      </c>
      <c r="F685" s="45">
        <f t="shared" si="167"/>
        <v>88.426757434912659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75605.14</v>
      </c>
      <c r="E724" s="192">
        <v>73089.16</v>
      </c>
      <c r="F724" s="71">
        <f t="shared" si="167"/>
        <v>96.672210381463486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1324.32</v>
      </c>
      <c r="F733" s="71">
        <f t="shared" si="167"/>
        <v>150</v>
      </c>
    </row>
    <row r="734" spans="1:6" ht="12.75" customHeight="1" x14ac:dyDescent="0.2">
      <c r="A734" s="70">
        <v>32121</v>
      </c>
      <c r="B734" s="65" t="s">
        <v>1397</v>
      </c>
      <c r="C734" s="278" t="s">
        <v>1398</v>
      </c>
      <c r="D734" s="192">
        <v>27924.14</v>
      </c>
      <c r="E734" s="192">
        <v>30360.05</v>
      </c>
      <c r="F734" s="71">
        <f t="shared" si="167"/>
        <v>108.72331251741325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2428.5700000000002</v>
      </c>
      <c r="E736" s="194">
        <v>4725</v>
      </c>
      <c r="F736" s="45">
        <f t="shared" si="167"/>
        <v>194.55893797584585</v>
      </c>
    </row>
    <row r="737" spans="1:6" ht="12.75" customHeight="1" x14ac:dyDescent="0.2">
      <c r="A737" s="63" t="s">
        <v>1403</v>
      </c>
      <c r="B737" s="64" t="s">
        <v>1404</v>
      </c>
      <c r="C737" s="247" t="s">
        <v>1403</v>
      </c>
      <c r="D737" s="194">
        <v>0</v>
      </c>
      <c r="E737" s="194">
        <v>595.53</v>
      </c>
      <c r="F737" s="45" t="str">
        <f t="shared" si="167"/>
        <v>-</v>
      </c>
    </row>
    <row r="738" spans="1:6" ht="12.75" customHeight="1" x14ac:dyDescent="0.2">
      <c r="A738" s="63" t="s">
        <v>1405</v>
      </c>
      <c r="B738" s="64" t="s">
        <v>1406</v>
      </c>
      <c r="C738" s="247" t="s">
        <v>1405</v>
      </c>
      <c r="D738" s="194">
        <v>0</v>
      </c>
      <c r="E738" s="194">
        <v>999.56</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3372.2</v>
      </c>
      <c r="E741" s="192">
        <v>2151.4</v>
      </c>
      <c r="F741" s="71">
        <f t="shared" ref="F741:F1006" si="169">IF(D741&lt;&gt;0,IF(E741/D741&gt;=100,"&gt;&gt;100",E741/D741*100),"-")</f>
        <v>63.798113990866497</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170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969.45</v>
      </c>
      <c r="E855" s="194">
        <v>36456.44</v>
      </c>
      <c r="F855" s="45">
        <f t="shared" si="169"/>
        <v>3760.5281345092581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52" zoomScaleNormal="100" workbookViewId="0">
      <selection activeCell="J70" sqref="J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982195.20999999973</v>
      </c>
      <c r="E6" s="180">
        <f t="shared" si="0"/>
        <v>1000127.9999999998</v>
      </c>
      <c r="F6" s="181">
        <f t="shared" ref="F6:F298" si="1">IF(D6&gt;0,IF(E6/D6&gt;=100,"&gt;&gt;100",E6/D6*100),"-")</f>
        <v>101.82578674966254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741733.98999999964</v>
      </c>
      <c r="E7" s="79">
        <f t="shared" si="2"/>
        <v>751911.0399999998</v>
      </c>
      <c r="F7" s="71">
        <f t="shared" si="1"/>
        <v>101.37206197062645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741733.98999999964</v>
      </c>
      <c r="E12" s="79">
        <f t="shared" si="3"/>
        <v>751911.0399999998</v>
      </c>
      <c r="F12" s="71">
        <f t="shared" si="1"/>
        <v>101.37206197062645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505048.15999999968</v>
      </c>
      <c r="E13" s="79">
        <f t="shared" si="4"/>
        <v>496690.99999999977</v>
      </c>
      <c r="F13" s="71">
        <f t="shared" si="1"/>
        <v>98.345274636779209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2176479.2599999998</v>
      </c>
      <c r="E15" s="192">
        <v>2176479.2599999998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1671431.1</v>
      </c>
      <c r="E18" s="192">
        <v>1679788.26</v>
      </c>
      <c r="F18" s="71">
        <f t="shared" si="1"/>
        <v>100.50000026923036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181928.08</v>
      </c>
      <c r="E19" s="79">
        <f t="shared" si="5"/>
        <v>196424.05000000002</v>
      </c>
      <c r="F19" s="71">
        <f t="shared" si="1"/>
        <v>107.96796734181993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267955</v>
      </c>
      <c r="E20" s="192">
        <v>276758.84000000003</v>
      </c>
      <c r="F20" s="71">
        <f t="shared" si="1"/>
        <v>103.28556660633316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39</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v>773.95</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59198.79</v>
      </c>
      <c r="E26" s="192">
        <v>66867.679999999993</v>
      </c>
      <c r="F26" s="71">
        <f t="shared" si="1"/>
        <v>112.95447085996182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145225.71</v>
      </c>
      <c r="E28" s="192">
        <v>148015.42000000001</v>
      </c>
      <c r="F28" s="71">
        <f t="shared" si="1"/>
        <v>101.9209477440324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54757.75</v>
      </c>
      <c r="E35" s="79">
        <f t="shared" si="7"/>
        <v>58795.99</v>
      </c>
      <c r="F35" s="71">
        <f t="shared" si="1"/>
        <v>107.37473690938725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54757.75</v>
      </c>
      <c r="E36" s="192">
        <v>58795.99</v>
      </c>
      <c r="F36" s="71">
        <f t="shared" si="1"/>
        <v>107.37473690938725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34277.980000000003</v>
      </c>
      <c r="E53" s="192">
        <v>34962.370000000003</v>
      </c>
      <c r="F53" s="71">
        <f t="shared" si="1"/>
        <v>101.99658789695309</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34277.980000000003</v>
      </c>
      <c r="E55" s="192">
        <v>34962.370000000003</v>
      </c>
      <c r="F55" s="71">
        <f t="shared" si="1"/>
        <v>101.99658789695309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240461.22000000003</v>
      </c>
      <c r="E69" s="79">
        <f>E70+E82+E88+E119+E135+E147+E165+E171</f>
        <v>248216.96000000002</v>
      </c>
      <c r="F69" s="71">
        <f t="shared" si="1"/>
        <v>103.22535999775764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114696.70000000001</v>
      </c>
      <c r="E70" s="79">
        <f t="shared" si="12"/>
        <v>115587.58</v>
      </c>
      <c r="F70" s="71">
        <f t="shared" si="1"/>
        <v>100.77672679336023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114580.74</v>
      </c>
      <c r="E71" s="79">
        <f t="shared" si="13"/>
        <v>115587.58</v>
      </c>
      <c r="F71" s="71">
        <f t="shared" si="1"/>
        <v>100.87871661502624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114580.74</v>
      </c>
      <c r="E73" s="192">
        <v>115587.58</v>
      </c>
      <c r="F73" s="71">
        <f t="shared" si="1"/>
        <v>100.87871661502624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115.96</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125764.52</v>
      </c>
      <c r="E171" s="79">
        <f t="shared" si="27"/>
        <v>132629.38</v>
      </c>
      <c r="F171" s="71">
        <f t="shared" si="1"/>
        <v>105.45850292276391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125764.52</v>
      </c>
      <c r="E172" s="192">
        <v>132629.38</v>
      </c>
      <c r="F172" s="71">
        <f t="shared" si="1"/>
        <v>105.45850292276391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982195.21</v>
      </c>
      <c r="E176" s="79">
        <f>E177+E251</f>
        <v>1000128</v>
      </c>
      <c r="F176" s="71">
        <f t="shared" si="1"/>
        <v>101.82578674966251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73845.100000000006</v>
      </c>
      <c r="E177" s="79">
        <f>E178+E197+E203+E219+E247+E248</f>
        <v>66485.990000000005</v>
      </c>
      <c r="F177" s="71">
        <f t="shared" si="1"/>
        <v>90.034396324197544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73845.100000000006</v>
      </c>
      <c r="E178" s="79">
        <f>SUM(E179:E181)+E185+E186+SUM(E194:E196)</f>
        <v>66485.990000000005</v>
      </c>
      <c r="F178" s="71">
        <f t="shared" si="1"/>
        <v>90.034396324197544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70573.98</v>
      </c>
      <c r="E179" s="192">
        <v>62974.37</v>
      </c>
      <c r="F179" s="71">
        <f t="shared" si="1"/>
        <v>89.231711177405614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1328.74</v>
      </c>
      <c r="E180" s="192">
        <v>1569.24</v>
      </c>
      <c r="F180" s="71">
        <f t="shared" si="1"/>
        <v>118.09985399701975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1942.38</v>
      </c>
      <c r="E196" s="192">
        <v>1942.38</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908350.11</v>
      </c>
      <c r="E251" s="79">
        <f>+E252+E255-E264+E274+E291</f>
        <v>933642.01</v>
      </c>
      <c r="F251" s="71">
        <f t="shared" si="1"/>
        <v>102.78437793110413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787439.36</v>
      </c>
      <c r="E252" s="79">
        <f>E253-E254</f>
        <v>696371.65</v>
      </c>
      <c r="F252" s="71">
        <f t="shared" si="1"/>
        <v>88.434955804088844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787439.36</v>
      </c>
      <c r="E253" s="192">
        <v>696371.65</v>
      </c>
      <c r="F253" s="71">
        <f t="shared" si="1"/>
        <v>88.434955804088844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120910.75</v>
      </c>
      <c r="E255" s="79">
        <f>E256-E260</f>
        <v>138024.18</v>
      </c>
      <c r="F255" s="71">
        <f t="shared" si="1"/>
        <v>114.15377044638298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120910.75</v>
      </c>
      <c r="E256" s="79">
        <f>SUM(E257:E259)</f>
        <v>138024.18</v>
      </c>
      <c r="F256" s="71">
        <f t="shared" si="1"/>
        <v>114.15377044638298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120910.75</v>
      </c>
      <c r="E257" s="192">
        <v>138024.18</v>
      </c>
      <c r="F257" s="71">
        <f t="shared" si="1"/>
        <v>114.15377044638298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99246.18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99246.18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14307.48</v>
      </c>
      <c r="E297" s="79">
        <f t="shared" si="42"/>
        <v>14307.48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14307.48</v>
      </c>
      <c r="E298" s="193">
        <v>14307.48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73845.100000000006</v>
      </c>
      <c r="E336" s="192">
        <v>66485.990000000005</v>
      </c>
      <c r="F336" s="71">
        <f t="shared" si="43"/>
        <v>90.034396324197544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14307.48</v>
      </c>
      <c r="E387" s="192">
        <v>14307.48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1690553.76</v>
      </c>
      <c r="E114" s="60">
        <f t="shared" si="22"/>
        <v>2294040.6799999997</v>
      </c>
      <c r="F114" s="45">
        <f t="shared" si="1"/>
        <v>135.69758822694877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1599161.25</v>
      </c>
      <c r="E115" s="60">
        <f t="shared" si="23"/>
        <v>2209813.0499999998</v>
      </c>
      <c r="F115" s="45">
        <f t="shared" si="1"/>
        <v>138.18575518885291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1599161.25</v>
      </c>
      <c r="E117" s="194">
        <v>2209813.0499999998</v>
      </c>
      <c r="F117" s="45">
        <f t="shared" si="1"/>
        <v>138.18575518885291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91392.51</v>
      </c>
      <c r="E126" s="194">
        <v>84227.63</v>
      </c>
      <c r="F126" s="45">
        <f t="shared" si="1"/>
        <v>92.160320358856552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1690553.76</v>
      </c>
      <c r="E141" s="81">
        <f t="shared" si="28"/>
        <v>2294040.6799999997</v>
      </c>
      <c r="F141" s="61">
        <f t="shared" si="1"/>
        <v>135.69758822694877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8" priority="2" operator="lessThan">
      <formula>-0.001</formula>
    </cfRule>
  </conditionalFormatting>
  <conditionalFormatting sqref="D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18" sqref="F18:F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73845.100000000006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2211464.4900000002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2211464.4900000002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327">
        <v>1456241.48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753666.52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1556.49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2218823.6000000006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2218823.6000000006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1463600.59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753666.52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1556.49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66485.989999999758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66485.990000000005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1942.38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64543.61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8 D10:D109">
    <cfRule type="cellIs" dxfId="15" priority="4" operator="lessThan">
      <formula>-0.001</formula>
    </cfRule>
  </conditionalFormatting>
  <conditionalFormatting sqref="D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15464</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2026-02-17T09:58:51Z</cp:lastPrinted>
  <dcterms:created xsi:type="dcterms:W3CDTF">2022-04-01T05:14:30Z</dcterms:created>
  <dcterms:modified xsi:type="dcterms:W3CDTF">2026-02-19T10:45:09Z</dcterms:modified>
</cp:coreProperties>
</file>